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6.xml"/>
  <Override ContentType="application/vnd.openxmlformats-officedocument.drawingml.chart+xml" PartName="/xl/charts/chart11.xml"/>
  <Override ContentType="application/vnd.openxmlformats-officedocument.drawingml.chart+xml" PartName="/xl/charts/chart7.xml"/>
  <Override ContentType="application/vnd.openxmlformats-officedocument.drawingml.chart+xml" PartName="/xl/charts/chart14.xml"/>
  <Override ContentType="application/vnd.openxmlformats-officedocument.drawingml.chart+xml" PartName="/xl/charts/chart13.xml"/>
  <Override ContentType="application/vnd.openxmlformats-officedocument.drawingml.chart+xml" PartName="/xl/charts/chart4.xml"/>
  <Override ContentType="application/vnd.openxmlformats-officedocument.drawingml.chart+xml" PartName="/xl/charts/chart2.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6.xml"/>
  <Override ContentType="application/vnd.openxmlformats-officedocument.drawingml.chart+xml" PartName="/xl/charts/chart8.xml"/>
  <Override ContentType="application/vnd.openxmlformats-officedocument.drawingml.chart+xml" PartName="/xl/charts/chart15.xml"/>
  <Override ContentType="application/vnd.openxmlformats-officedocument.drawingml.chart+xml" PartName="/xl/charts/chart9.xml"/>
  <Override ContentType="application/vnd.openxmlformats-officedocument.drawingml.chart+xml" PartName="/xl/charts/chart12.xml"/>
  <Override ContentType="application/vnd.openxmlformats-officedocument.drawingml.chart+xml" PartName="/xl/charts/chart5.xml"/>
  <Override ContentType="application/vnd.openxmlformats-officedocument.drawingml.chart+xml" PartName="/xl/charts/chart3.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Σύνολα" sheetId="1" r:id="rId4"/>
    <sheet state="visible" name="Πειραιώς" sheetId="2" r:id="rId5"/>
    <sheet state="visible" name="Alpha" sheetId="3" r:id="rId6"/>
    <sheet state="visible" name="Εθνική" sheetId="4" r:id="rId7"/>
    <sheet state="visible" name="Eurobank" sheetId="5" r:id="rId8"/>
  </sheets>
  <definedNames/>
  <calcPr/>
</workbook>
</file>

<file path=xl/sharedStrings.xml><?xml version="1.0" encoding="utf-8"?>
<sst xmlns="http://schemas.openxmlformats.org/spreadsheetml/2006/main" count="85" uniqueCount="36">
  <si>
    <t>Καθαρά Κέρδη Ανά Τράπεζα</t>
  </si>
  <si>
    <t>Πειραιώς</t>
  </si>
  <si>
    <t>Alpha</t>
  </si>
  <si>
    <t>Εθνική</t>
  </si>
  <si>
    <t>Eurobank</t>
  </si>
  <si>
    <r>
      <rPr>
        <sz val="12.0"/>
      </rPr>
      <t xml:space="preserve">Τράπεζες - Κεντρικός Πίνακας
Το παρόν φύλλο παρουσιάζει συνοπτικά τα καθαρά κέρδη των τεσσάρων συστημικών τραπεζών σε βάθος δεκαετίας.
Για αναλυτική εικόνα ανά τράπεζα (έσοδα, έξοδα, τόκοι, προμήθειες, δείκτες αποδοτικότητας και ειδική ανάλυση), συνεχίστε στα εξής φύλλα:
- Πειραιώς
- Alpha Bank
- Εθνική Τράπεζα
- Eurobank
Κάθε φύλλο περιλαμβάνει πλήρη αποτύπωση των δημοσιευμένων οικονομικών στοιχείων και breakdown με βάση τα επίσημα data των τραπεζών.
Polas Report - 
</t>
    </r>
    <r>
      <rPr>
        <color rgb="FF1155CC"/>
        <sz val="12.0"/>
        <u/>
      </rPr>
      <t>https://polasreport.gr</t>
    </r>
  </si>
  <si>
    <t>https://www.piraeusholdings.gr/el/enhmerwsh-ependytwn/oikonomikes-katastaseis-loipes-plhrofories</t>
  </si>
  <si>
    <t>Τόκοι έσοδα</t>
  </si>
  <si>
    <t>Τόκοι έξοδα</t>
  </si>
  <si>
    <t>Καθαρά Έσοδα από Τόκους</t>
  </si>
  <si>
    <t>Έσοδα % Από Τόκους</t>
  </si>
  <si>
    <t>Έσοδα Προμηθειών</t>
  </si>
  <si>
    <t>Έξοδα Προμηθειών</t>
  </si>
  <si>
    <t xml:space="preserve">Καθαρά Έσοδα Προμηθειών </t>
  </si>
  <si>
    <t>Έσοδα % από Προμήθειες</t>
  </si>
  <si>
    <t>Έσοδα από Προμήθειες</t>
  </si>
  <si>
    <t>Σύνολο Καθαρών Εσόδων</t>
  </si>
  <si>
    <t xml:space="preserve">Λειτουργικά Έξοδα </t>
  </si>
  <si>
    <t>Κέρδη προ φόρων</t>
  </si>
  <si>
    <t>Φόροι</t>
  </si>
  <si>
    <t>Καθαρά Κέρδη</t>
  </si>
  <si>
    <t>Καθαρά Κέρδη %</t>
  </si>
  <si>
    <t>Φόροι %</t>
  </si>
  <si>
    <t>Σωρευμένα από 2013</t>
  </si>
  <si>
    <t>Σωρευμένα από 2019</t>
  </si>
  <si>
    <t>Τόκοι έξοδα+</t>
  </si>
  <si>
    <t>Έσοδα από Τόκους</t>
  </si>
  <si>
    <t>Alpha Bank</t>
  </si>
  <si>
    <t>https://www.alpha.gr/el/omilos/enimerosi-ependuton/oikonomika-stoixeia/Oikonomikes-Katastaseis-Trapezis-Kai-Omilou</t>
  </si>
  <si>
    <t>Έσοδα από Τοκους / Προμήθ.</t>
  </si>
  <si>
    <t>Σωρευμένα από 2021</t>
  </si>
  <si>
    <t>Εθνική Τράπεζα</t>
  </si>
  <si>
    <t>https://www.nbg.gr/el/omilos/enimerwsi-ependutwn/oikonomikes-katastaseis-etisies-endiameses</t>
  </si>
  <si>
    <t>Σωρευμένα από 2012</t>
  </si>
  <si>
    <t>https://www.eurobank.gr/el/omilos/enimerosi-ependuton/oikonomika-apotelesmata</t>
  </si>
  <si>
    <t>Σωρευμένα από 2020</t>
  </si>
</sst>
</file>

<file path=xl/styles.xml><?xml version="1.0" encoding="utf-8"?>
<styleSheet xmlns="http://schemas.openxmlformats.org/spreadsheetml/2006/main" xmlns:x14ac="http://schemas.microsoft.com/office/spreadsheetml/2009/9/ac" xmlns:mc="http://schemas.openxmlformats.org/markup-compatibility/2006">
  <fonts count="7">
    <font>
      <sz val="10.0"/>
      <color rgb="FF000000"/>
      <name val="Arial"/>
      <scheme val="minor"/>
    </font>
    <font>
      <b/>
      <color theme="1"/>
      <name val="Arial"/>
      <scheme val="minor"/>
    </font>
    <font>
      <color theme="1"/>
      <name val="Arial"/>
      <scheme val="minor"/>
    </font>
    <font>
      <u/>
      <sz val="12.0"/>
      <color rgb="FF0000FF"/>
    </font>
    <font>
      <b/>
      <sz val="13.0"/>
      <color theme="1"/>
      <name val="Arial"/>
      <scheme val="minor"/>
    </font>
    <font>
      <u/>
      <color rgb="FF0000FF"/>
    </font>
    <font>
      <u/>
      <color rgb="FF0000FF"/>
    </font>
  </fonts>
  <fills count="3">
    <fill>
      <patternFill patternType="none"/>
    </fill>
    <fill>
      <patternFill patternType="lightGray"/>
    </fill>
    <fill>
      <patternFill patternType="solid">
        <fgColor rgb="FFD9D9D9"/>
        <bgColor rgb="FFD9D9D9"/>
      </patternFill>
    </fill>
  </fills>
  <borders count="1">
    <border/>
  </borders>
  <cellStyleXfs count="1">
    <xf borderId="0" fillId="0" fontId="0" numFmtId="0" applyAlignment="1" applyFont="1"/>
  </cellStyleXfs>
  <cellXfs count="11">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Font="1"/>
    <xf borderId="0" fillId="0" fontId="2" numFmtId="0" xfId="0" applyFont="1"/>
    <xf borderId="0" fillId="2" fontId="3" numFmtId="0" xfId="0" applyAlignment="1" applyFill="1" applyFont="1">
      <alignment horizontal="left" readingOrder="0" shrinkToFit="0" vertical="center" wrapText="1"/>
    </xf>
    <xf borderId="0" fillId="0" fontId="4" numFmtId="0" xfId="0" applyAlignment="1" applyFont="1">
      <alignment readingOrder="0"/>
    </xf>
    <xf borderId="0" fillId="0" fontId="5" numFmtId="0" xfId="0" applyAlignment="1" applyFont="1">
      <alignment readingOrder="0"/>
    </xf>
    <xf borderId="0" fillId="0" fontId="2" numFmtId="0" xfId="0" applyAlignment="1" applyFont="1">
      <alignment readingOrder="0"/>
    </xf>
    <xf borderId="0" fillId="0" fontId="2" numFmtId="10" xfId="0" applyFont="1" applyNumberFormat="1"/>
    <xf borderId="0" fillId="0" fontId="1" numFmtId="10" xfId="0" applyFont="1" applyNumberFormat="1"/>
    <xf borderId="0" fillId="0" fontId="6"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Πειραιώς Έσοδα από Τόκους</a:t>
            </a:r>
          </a:p>
        </c:rich>
      </c:tx>
      <c:overlay val="0"/>
    </c:title>
    <c:plotArea>
      <c:layout/>
      <c:barChart>
        <c:barDir val="col"/>
        <c:ser>
          <c:idx val="0"/>
          <c:order val="0"/>
          <c:tx>
            <c:strRef>
              <c:f>'Πειραιώς'!$A$4</c:f>
            </c:strRef>
          </c:tx>
          <c:spPr>
            <a:solidFill>
              <a:schemeClr val="accent1"/>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cat>
            <c:strRef>
              <c:f>'Πειραιώς'!$B$3:$M$3</c:f>
            </c:strRef>
          </c:cat>
          <c:val>
            <c:numRef>
              <c:f>'Πειραιώς'!$B$4:$M$4</c:f>
              <c:numCache/>
            </c:numRef>
          </c:val>
        </c:ser>
        <c:axId val="572604581"/>
        <c:axId val="1610315122"/>
      </c:barChart>
      <c:catAx>
        <c:axId val="57260458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a:solidFill>
                  <a:srgbClr val="000000"/>
                </a:solidFill>
                <a:latin typeface="+mn-lt"/>
              </a:defRPr>
            </a:pPr>
          </a:p>
        </c:txPr>
        <c:crossAx val="1610315122"/>
      </c:catAx>
      <c:valAx>
        <c:axId val="161031512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solidFill/>
          </a:ln>
        </c:spPr>
        <c:txPr>
          <a:bodyPr/>
          <a:lstStyle/>
          <a:p>
            <a:pPr lvl="0">
              <a:defRPr b="0">
                <a:solidFill>
                  <a:srgbClr val="000000"/>
                </a:solidFill>
                <a:latin typeface="+mn-lt"/>
              </a:defRPr>
            </a:pPr>
          </a:p>
        </c:txPr>
        <c:crossAx val="572604581"/>
      </c:valAx>
      <c:lineChart>
        <c:varyColors val="0"/>
        <c:ser>
          <c:idx val="1"/>
          <c:order val="1"/>
          <c:tx>
            <c:strRef>
              <c:f>'Πειραιώς'!$A$7</c:f>
            </c:strRef>
          </c:tx>
          <c:spPr>
            <a:ln cmpd="sng">
              <a:solidFill>
                <a:srgbClr val="EA4335"/>
              </a:solidFill>
            </a:ln>
          </c:spPr>
          <c:marker>
            <c:symbol val="none"/>
          </c:marker>
          <c:cat>
            <c:strRef>
              <c:f>'Πειραιώς'!$B$3:$M$3</c:f>
            </c:strRef>
          </c:cat>
          <c:val>
            <c:numRef>
              <c:f>'Πειραιώς'!$B$7:$M$7</c:f>
              <c:numCache/>
            </c:numRef>
          </c:val>
          <c:smooth val="0"/>
        </c:ser>
        <c:axId val="1872675638"/>
        <c:axId val="1122497841"/>
      </c:lineChart>
      <c:catAx>
        <c:axId val="1872675638"/>
        <c:scaling>
          <c:orientation val="minMax"/>
        </c:scaling>
        <c:delete val="1"/>
        <c:axPos val="b"/>
        <c:numFmt formatCode="General" sourceLinked="1"/>
        <c:majorTickMark val="none"/>
        <c:minorTickMark val="none"/>
        <c:spPr/>
        <c:txPr>
          <a:bodyPr/>
          <a:lstStyle/>
          <a:p>
            <a:pPr lvl="0">
              <a:defRPr b="1">
                <a:solidFill>
                  <a:srgbClr val="000000"/>
                </a:solidFill>
                <a:latin typeface="+mn-lt"/>
              </a:defRPr>
            </a:pPr>
          </a:p>
        </c:txPr>
        <c:crossAx val="1122497841"/>
      </c:catAx>
      <c:valAx>
        <c:axId val="1122497841"/>
        <c:scaling>
          <c:orientation val="minMax"/>
        </c:scaling>
        <c:delete val="0"/>
        <c:axPos val="r"/>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872675638"/>
        <c:crosses val="max"/>
      </c:valAx>
    </c:plotArea>
    <c:legend>
      <c:legendPos val="r"/>
      <c:overlay val="0"/>
      <c:txPr>
        <a:bodyPr/>
        <a:lstStyle/>
        <a:p>
          <a:pPr lvl="0">
            <a:defRPr b="0">
              <a:solidFill>
                <a:srgbClr val="1A1A1A"/>
              </a:solidFill>
              <a:latin typeface="+mn-lt"/>
            </a:defRPr>
          </a:pPr>
        </a:p>
      </c:txPr>
    </c:legend>
    <c:plotVisOnly val="1"/>
  </c:chart>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Εθνική Έσοδα από Τόκους</a:t>
            </a:r>
          </a:p>
        </c:rich>
      </c:tx>
      <c:overlay val="0"/>
    </c:title>
    <c:plotArea>
      <c:layout/>
      <c:barChart>
        <c:barDir val="col"/>
        <c:ser>
          <c:idx val="0"/>
          <c:order val="0"/>
          <c:tx>
            <c:strRef>
              <c:f>'Εθνική'!$A$4</c:f>
            </c:strRef>
          </c:tx>
          <c:spPr>
            <a:solidFill>
              <a:schemeClr val="accent1"/>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cat>
            <c:strRef>
              <c:f>'Εθνική'!$B$3:$L$3</c:f>
            </c:strRef>
          </c:cat>
          <c:val>
            <c:numRef>
              <c:f>'Εθνική'!$B$4:$L$4</c:f>
              <c:numCache/>
            </c:numRef>
          </c:val>
        </c:ser>
        <c:axId val="1616736803"/>
        <c:axId val="1862103572"/>
      </c:barChart>
      <c:catAx>
        <c:axId val="161673680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a:solidFill>
                  <a:srgbClr val="000000"/>
                </a:solidFill>
                <a:latin typeface="+mn-lt"/>
              </a:defRPr>
            </a:pPr>
          </a:p>
        </c:txPr>
        <c:crossAx val="1862103572"/>
      </c:catAx>
      <c:valAx>
        <c:axId val="186210357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solidFill/>
          </a:ln>
        </c:spPr>
        <c:txPr>
          <a:bodyPr/>
          <a:lstStyle/>
          <a:p>
            <a:pPr lvl="0">
              <a:defRPr b="0">
                <a:solidFill>
                  <a:srgbClr val="000000"/>
                </a:solidFill>
                <a:latin typeface="+mn-lt"/>
              </a:defRPr>
            </a:pPr>
          </a:p>
        </c:txPr>
        <c:crossAx val="1616736803"/>
      </c:valAx>
      <c:lineChart>
        <c:varyColors val="0"/>
        <c:ser>
          <c:idx val="1"/>
          <c:order val="1"/>
          <c:tx>
            <c:strRef>
              <c:f>'Εθνική'!$A$7</c:f>
            </c:strRef>
          </c:tx>
          <c:spPr>
            <a:ln cmpd="sng">
              <a:solidFill>
                <a:srgbClr val="EA4335"/>
              </a:solidFill>
            </a:ln>
          </c:spPr>
          <c:marker>
            <c:symbol val="none"/>
          </c:marker>
          <c:cat>
            <c:strRef>
              <c:f>'Εθνική'!$B$3:$L$3</c:f>
            </c:strRef>
          </c:cat>
          <c:val>
            <c:numRef>
              <c:f>'Εθνική'!$B$7:$L$7</c:f>
              <c:numCache/>
            </c:numRef>
          </c:val>
          <c:smooth val="0"/>
        </c:ser>
        <c:axId val="783252771"/>
        <c:axId val="659122169"/>
      </c:lineChart>
      <c:catAx>
        <c:axId val="783252771"/>
        <c:scaling>
          <c:orientation val="minMax"/>
        </c:scaling>
        <c:delete val="1"/>
        <c:axPos val="b"/>
        <c:numFmt formatCode="General" sourceLinked="1"/>
        <c:majorTickMark val="none"/>
        <c:minorTickMark val="none"/>
        <c:spPr/>
        <c:txPr>
          <a:bodyPr/>
          <a:lstStyle/>
          <a:p>
            <a:pPr lvl="0">
              <a:defRPr b="1">
                <a:solidFill>
                  <a:srgbClr val="000000"/>
                </a:solidFill>
                <a:latin typeface="+mn-lt"/>
              </a:defRPr>
            </a:pPr>
          </a:p>
        </c:txPr>
        <c:crossAx val="659122169"/>
      </c:catAx>
      <c:valAx>
        <c:axId val="659122169"/>
        <c:scaling>
          <c:orientation val="minMax"/>
        </c:scaling>
        <c:delete val="0"/>
        <c:axPos val="r"/>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783252771"/>
        <c:crosses val="max"/>
      </c:valAx>
    </c:plotArea>
    <c:legend>
      <c:legendPos val="r"/>
      <c:overlay val="0"/>
      <c:txPr>
        <a:bodyPr/>
        <a:lstStyle/>
        <a:p>
          <a:pPr lvl="0">
            <a:defRPr b="0">
              <a:solidFill>
                <a:srgbClr val="1A1A1A"/>
              </a:solidFill>
              <a:latin typeface="+mn-lt"/>
            </a:defRPr>
          </a:pPr>
        </a:p>
      </c:txPr>
    </c:legend>
    <c:plotVisOnly val="1"/>
  </c:chart>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Εθνική Έσοδα από Προμήθειες</a:t>
            </a:r>
          </a:p>
        </c:rich>
      </c:tx>
      <c:overlay val="0"/>
    </c:title>
    <c:plotArea>
      <c:layout/>
      <c:barChart>
        <c:barDir val="col"/>
        <c:ser>
          <c:idx val="0"/>
          <c:order val="0"/>
          <c:tx>
            <c:strRef>
              <c:f>'Εθνική'!$A$8</c:f>
            </c:strRef>
          </c:tx>
          <c:spPr>
            <a:solidFill>
              <a:schemeClr val="accent1"/>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cat>
            <c:strRef>
              <c:f>'Εθνική'!$B$3:$L$3</c:f>
            </c:strRef>
          </c:cat>
          <c:val>
            <c:numRef>
              <c:f>'Εθνική'!$B$8:$L$8</c:f>
              <c:numCache/>
            </c:numRef>
          </c:val>
        </c:ser>
        <c:axId val="614272333"/>
        <c:axId val="1580928534"/>
      </c:barChart>
      <c:catAx>
        <c:axId val="61427233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a:solidFill>
                  <a:srgbClr val="000000"/>
                </a:solidFill>
                <a:latin typeface="+mn-lt"/>
              </a:defRPr>
            </a:pPr>
          </a:p>
        </c:txPr>
        <c:crossAx val="1580928534"/>
      </c:catAx>
      <c:valAx>
        <c:axId val="158092853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solidFill/>
          </a:ln>
        </c:spPr>
        <c:txPr>
          <a:bodyPr/>
          <a:lstStyle/>
          <a:p>
            <a:pPr lvl="0">
              <a:defRPr b="0">
                <a:solidFill>
                  <a:srgbClr val="000000"/>
                </a:solidFill>
                <a:latin typeface="+mn-lt"/>
              </a:defRPr>
            </a:pPr>
          </a:p>
        </c:txPr>
        <c:crossAx val="614272333"/>
      </c:valAx>
      <c:lineChart>
        <c:varyColors val="0"/>
        <c:ser>
          <c:idx val="1"/>
          <c:order val="1"/>
          <c:tx>
            <c:strRef>
              <c:f>'Εθνική'!$A$11</c:f>
            </c:strRef>
          </c:tx>
          <c:spPr>
            <a:ln cmpd="sng">
              <a:solidFill>
                <a:srgbClr val="EA4335"/>
              </a:solidFill>
            </a:ln>
          </c:spPr>
          <c:marker>
            <c:symbol val="none"/>
          </c:marker>
          <c:cat>
            <c:strRef>
              <c:f>'Εθνική'!$B$3:$L$3</c:f>
            </c:strRef>
          </c:cat>
          <c:val>
            <c:numRef>
              <c:f>'Εθνική'!$B$11:$L$11</c:f>
              <c:numCache/>
            </c:numRef>
          </c:val>
          <c:smooth val="0"/>
        </c:ser>
        <c:axId val="439385054"/>
        <c:axId val="1372314921"/>
      </c:lineChart>
      <c:catAx>
        <c:axId val="439385054"/>
        <c:scaling>
          <c:orientation val="minMax"/>
        </c:scaling>
        <c:delete val="1"/>
        <c:axPos val="b"/>
        <c:numFmt formatCode="General" sourceLinked="1"/>
        <c:majorTickMark val="none"/>
        <c:minorTickMark val="none"/>
        <c:spPr/>
        <c:txPr>
          <a:bodyPr/>
          <a:lstStyle/>
          <a:p>
            <a:pPr lvl="0">
              <a:defRPr b="1">
                <a:solidFill>
                  <a:srgbClr val="000000"/>
                </a:solidFill>
                <a:latin typeface="+mn-lt"/>
              </a:defRPr>
            </a:pPr>
          </a:p>
        </c:txPr>
        <c:crossAx val="1372314921"/>
      </c:catAx>
      <c:valAx>
        <c:axId val="1372314921"/>
        <c:scaling>
          <c:orientation val="minMax"/>
        </c:scaling>
        <c:delete val="0"/>
        <c:axPos val="r"/>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439385054"/>
        <c:crosses val="max"/>
      </c:valAx>
    </c:plotArea>
    <c:legend>
      <c:legendPos val="r"/>
      <c:overlay val="0"/>
      <c:txPr>
        <a:bodyPr/>
        <a:lstStyle/>
        <a:p>
          <a:pPr lvl="0">
            <a:defRPr b="0">
              <a:solidFill>
                <a:srgbClr val="1A1A1A"/>
              </a:solidFill>
              <a:latin typeface="+mn-lt"/>
            </a:defRPr>
          </a:pPr>
        </a:p>
      </c:txPr>
    </c:legend>
    <c:plotVisOnly val="1"/>
  </c:chart>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Εθνική Καθαρά Κέρδη</a:t>
            </a:r>
          </a:p>
        </c:rich>
      </c:tx>
      <c:layout>
        <c:manualLayout>
          <c:xMode val="edge"/>
          <c:yMode val="edge"/>
          <c:x val="0.035528330781010725"/>
          <c:y val="0.05"/>
        </c:manualLayout>
      </c:layout>
      <c:overlay val="0"/>
    </c:title>
    <c:plotArea>
      <c:layout/>
      <c:barChart>
        <c:barDir val="col"/>
        <c:ser>
          <c:idx val="0"/>
          <c:order val="0"/>
          <c:tx>
            <c:strRef>
              <c:f>'Εθνική'!$A$17</c:f>
            </c:strRef>
          </c:tx>
          <c:spPr>
            <a:solidFill>
              <a:schemeClr val="accent1"/>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cat>
            <c:strRef>
              <c:f>'Εθνική'!$B$3:$N$3</c:f>
            </c:strRef>
          </c:cat>
          <c:val>
            <c:numRef>
              <c:f>'Εθνική'!$B$17:$N$17</c:f>
              <c:numCache/>
            </c:numRef>
          </c:val>
        </c:ser>
        <c:axId val="330695943"/>
        <c:axId val="355753875"/>
      </c:barChart>
      <c:catAx>
        <c:axId val="33069594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a:solidFill>
                  <a:srgbClr val="000000"/>
                </a:solidFill>
                <a:latin typeface="+mn-lt"/>
              </a:defRPr>
            </a:pPr>
          </a:p>
        </c:txPr>
        <c:crossAx val="355753875"/>
      </c:catAx>
      <c:valAx>
        <c:axId val="35575387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solidFill/>
          </a:ln>
        </c:spPr>
        <c:txPr>
          <a:bodyPr/>
          <a:lstStyle/>
          <a:p>
            <a:pPr lvl="0">
              <a:defRPr b="0">
                <a:solidFill>
                  <a:srgbClr val="000000"/>
                </a:solidFill>
                <a:latin typeface="+mn-lt"/>
              </a:defRPr>
            </a:pPr>
          </a:p>
        </c:txPr>
        <c:crossAx val="330695943"/>
      </c:valAx>
      <c:lineChart>
        <c:varyColors val="0"/>
        <c:ser>
          <c:idx val="1"/>
          <c:order val="1"/>
          <c:tx>
            <c:strRef>
              <c:f>'Εθνική'!$A$20</c:f>
            </c:strRef>
          </c:tx>
          <c:spPr>
            <a:ln cmpd="sng">
              <a:solidFill>
                <a:srgbClr val="EA4335"/>
              </a:solidFill>
            </a:ln>
          </c:spPr>
          <c:marker>
            <c:symbol val="none"/>
          </c:marker>
          <c:cat>
            <c:strRef>
              <c:f>'Εθνική'!$B$3:$N$3</c:f>
            </c:strRef>
          </c:cat>
          <c:val>
            <c:numRef>
              <c:f>'Εθνική'!$B$20:$N$20</c:f>
              <c:numCache/>
            </c:numRef>
          </c:val>
          <c:smooth val="0"/>
        </c:ser>
        <c:axId val="1955322216"/>
        <c:axId val="2057182132"/>
      </c:lineChart>
      <c:catAx>
        <c:axId val="1955322216"/>
        <c:scaling>
          <c:orientation val="minMax"/>
        </c:scaling>
        <c:delete val="1"/>
        <c:axPos val="b"/>
        <c:numFmt formatCode="General" sourceLinked="1"/>
        <c:majorTickMark val="none"/>
        <c:minorTickMark val="none"/>
        <c:spPr/>
        <c:txPr>
          <a:bodyPr/>
          <a:lstStyle/>
          <a:p>
            <a:pPr lvl="0">
              <a:defRPr b="1">
                <a:solidFill>
                  <a:srgbClr val="000000"/>
                </a:solidFill>
                <a:latin typeface="+mn-lt"/>
              </a:defRPr>
            </a:pPr>
          </a:p>
        </c:txPr>
        <c:crossAx val="2057182132"/>
      </c:catAx>
      <c:valAx>
        <c:axId val="2057182132"/>
        <c:scaling>
          <c:orientation val="minMax"/>
        </c:scaling>
        <c:delete val="0"/>
        <c:axPos val="r"/>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955322216"/>
        <c:crosses val="max"/>
      </c:valAx>
    </c:plotArea>
    <c:legend>
      <c:legendPos val="r"/>
      <c:overlay val="0"/>
      <c:txPr>
        <a:bodyPr/>
        <a:lstStyle/>
        <a:p>
          <a:pPr lvl="0">
            <a:defRPr b="0">
              <a:solidFill>
                <a:srgbClr val="1A1A1A"/>
              </a:solidFill>
              <a:latin typeface="+mn-lt"/>
            </a:defRPr>
          </a:pPr>
        </a:p>
      </c:txPr>
    </c:legend>
    <c:plotVisOnly val="1"/>
  </c:chart>
</c:chartSpace>
</file>

<file path=xl/charts/chart1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Εθνική Έσοδα Προμήθειες % Από σύνολο (Φόροι + Προμήθειες)</a:t>
            </a:r>
          </a:p>
        </c:rich>
      </c:tx>
      <c:overlay val="0"/>
    </c:title>
    <c:plotArea>
      <c:layout/>
      <c:barChart>
        <c:barDir val="col"/>
        <c:ser>
          <c:idx val="0"/>
          <c:order val="0"/>
          <c:tx>
            <c:strRef>
              <c:f>'Εθνική'!$A$12</c:f>
            </c:strRef>
          </c:tx>
          <c:spPr>
            <a:solidFill>
              <a:schemeClr val="accent1"/>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cat>
            <c:strRef>
              <c:f>'Εθνική'!$B$3:$L$3</c:f>
            </c:strRef>
          </c:cat>
          <c:val>
            <c:numRef>
              <c:f>'Εθνική'!$B$12:$L$12</c:f>
              <c:numCache/>
            </c:numRef>
          </c:val>
        </c:ser>
        <c:axId val="1005109265"/>
        <c:axId val="1663558219"/>
      </c:barChart>
      <c:catAx>
        <c:axId val="100510926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a:solidFill>
                  <a:srgbClr val="000000"/>
                </a:solidFill>
                <a:latin typeface="+mn-lt"/>
              </a:defRPr>
            </a:pPr>
          </a:p>
        </c:txPr>
        <c:crossAx val="1663558219"/>
      </c:catAx>
      <c:valAx>
        <c:axId val="166355821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solidFill/>
          </a:ln>
        </c:spPr>
        <c:txPr>
          <a:bodyPr/>
          <a:lstStyle/>
          <a:p>
            <a:pPr lvl="0">
              <a:defRPr b="0">
                <a:solidFill>
                  <a:srgbClr val="000000"/>
                </a:solidFill>
                <a:latin typeface="+mn-lt"/>
              </a:defRPr>
            </a:pPr>
          </a:p>
        </c:txPr>
        <c:crossAx val="1005109265"/>
      </c:valAx>
    </c:plotArea>
    <c:legend>
      <c:legendPos val="r"/>
      <c:overlay val="0"/>
      <c:txPr>
        <a:bodyPr/>
        <a:lstStyle/>
        <a:p>
          <a:pPr lvl="0">
            <a:defRPr b="0">
              <a:solidFill>
                <a:srgbClr val="1A1A1A"/>
              </a:solidFill>
              <a:latin typeface="+mn-lt"/>
            </a:defRPr>
          </a:pPr>
        </a:p>
      </c:txPr>
    </c:legend>
    <c:plotVisOnly val="1"/>
  </c:chart>
</c:chartSpace>
</file>

<file path=xl/charts/chart1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Eurobank Καθαρά Έσοδα</a:t>
            </a:r>
          </a:p>
        </c:rich>
      </c:tx>
      <c:overlay val="0"/>
    </c:title>
    <c:plotArea>
      <c:layout/>
      <c:barChart>
        <c:barDir val="col"/>
        <c:ser>
          <c:idx val="0"/>
          <c:order val="0"/>
          <c:tx>
            <c:strRef>
              <c:f>Eurobank!$A$17</c:f>
            </c:strRef>
          </c:tx>
          <c:spPr>
            <a:solidFill>
              <a:schemeClr val="accent1"/>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cat>
            <c:strRef>
              <c:f>Eurobank!$B$3:$E$3</c:f>
            </c:strRef>
          </c:cat>
          <c:val>
            <c:numRef>
              <c:f>Eurobank!$B$17:$E$17</c:f>
              <c:numCache/>
            </c:numRef>
          </c:val>
        </c:ser>
        <c:axId val="1936011738"/>
        <c:axId val="23406450"/>
      </c:barChart>
      <c:catAx>
        <c:axId val="193601173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a:solidFill>
                  <a:srgbClr val="000000"/>
                </a:solidFill>
                <a:latin typeface="+mn-lt"/>
              </a:defRPr>
            </a:pPr>
          </a:p>
        </c:txPr>
        <c:crossAx val="23406450"/>
      </c:catAx>
      <c:valAx>
        <c:axId val="2340645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solidFill/>
          </a:ln>
        </c:spPr>
        <c:txPr>
          <a:bodyPr/>
          <a:lstStyle/>
          <a:p>
            <a:pPr lvl="0">
              <a:defRPr b="0">
                <a:solidFill>
                  <a:srgbClr val="000000"/>
                </a:solidFill>
                <a:latin typeface="+mn-lt"/>
              </a:defRPr>
            </a:pPr>
          </a:p>
        </c:txPr>
        <c:crossAx val="1936011738"/>
      </c:valAx>
      <c:lineChart>
        <c:varyColors val="0"/>
        <c:ser>
          <c:idx val="1"/>
          <c:order val="1"/>
          <c:tx>
            <c:strRef>
              <c:f>Eurobank!$A$20</c:f>
            </c:strRef>
          </c:tx>
          <c:spPr>
            <a:ln cmpd="sng">
              <a:solidFill>
                <a:srgbClr val="EA4335"/>
              </a:solidFill>
            </a:ln>
          </c:spPr>
          <c:marker>
            <c:symbol val="none"/>
          </c:marker>
          <c:cat>
            <c:strRef>
              <c:f>Eurobank!$B$3:$E$3</c:f>
            </c:strRef>
          </c:cat>
          <c:val>
            <c:numRef>
              <c:f>Eurobank!$B$20:$E$20</c:f>
              <c:numCache/>
            </c:numRef>
          </c:val>
          <c:smooth val="0"/>
        </c:ser>
        <c:axId val="1682035745"/>
        <c:axId val="2110879467"/>
      </c:lineChart>
      <c:catAx>
        <c:axId val="1682035745"/>
        <c:scaling>
          <c:orientation val="minMax"/>
        </c:scaling>
        <c:delete val="1"/>
        <c:axPos val="b"/>
        <c:numFmt formatCode="General" sourceLinked="1"/>
        <c:majorTickMark val="none"/>
        <c:minorTickMark val="none"/>
        <c:spPr/>
        <c:txPr>
          <a:bodyPr/>
          <a:lstStyle/>
          <a:p>
            <a:pPr lvl="0">
              <a:defRPr b="1">
                <a:solidFill>
                  <a:srgbClr val="000000"/>
                </a:solidFill>
                <a:latin typeface="+mn-lt"/>
              </a:defRPr>
            </a:pPr>
          </a:p>
        </c:txPr>
        <c:crossAx val="2110879467"/>
      </c:catAx>
      <c:valAx>
        <c:axId val="2110879467"/>
        <c:scaling>
          <c:orientation val="minMax"/>
        </c:scaling>
        <c:delete val="0"/>
        <c:axPos val="r"/>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82035745"/>
        <c:crosses val="max"/>
      </c:valAx>
    </c:plotArea>
    <c:legend>
      <c:legendPos val="r"/>
      <c:overlay val="0"/>
      <c:txPr>
        <a:bodyPr/>
        <a:lstStyle/>
        <a:p>
          <a:pPr lvl="0">
            <a:defRPr b="0">
              <a:solidFill>
                <a:srgbClr val="1A1A1A"/>
              </a:solidFill>
              <a:latin typeface="+mn-lt"/>
            </a:defRPr>
          </a:pPr>
        </a:p>
      </c:txPr>
    </c:legend>
    <c:plotVisOnly val="1"/>
  </c:chart>
</c:chartSpace>
</file>

<file path=xl/charts/chart1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Eurobank Τόκοι Έσοδα</a:t>
            </a:r>
          </a:p>
        </c:rich>
      </c:tx>
      <c:overlay val="0"/>
    </c:title>
    <c:plotArea>
      <c:layout/>
      <c:barChart>
        <c:barDir val="col"/>
        <c:ser>
          <c:idx val="0"/>
          <c:order val="0"/>
          <c:tx>
            <c:strRef>
              <c:f>Eurobank!$A$4</c:f>
            </c:strRef>
          </c:tx>
          <c:spPr>
            <a:solidFill>
              <a:schemeClr val="accent1"/>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cat>
            <c:strRef>
              <c:f>Eurobank!$B$3:$F$3</c:f>
            </c:strRef>
          </c:cat>
          <c:val>
            <c:numRef>
              <c:f>Eurobank!$B$4:$F$4</c:f>
              <c:numCache/>
            </c:numRef>
          </c:val>
        </c:ser>
        <c:axId val="1096915707"/>
        <c:axId val="466728209"/>
      </c:barChart>
      <c:catAx>
        <c:axId val="109691570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a:solidFill>
                  <a:srgbClr val="000000"/>
                </a:solidFill>
                <a:latin typeface="+mn-lt"/>
              </a:defRPr>
            </a:pPr>
          </a:p>
        </c:txPr>
        <c:crossAx val="466728209"/>
      </c:catAx>
      <c:valAx>
        <c:axId val="46672820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solidFill/>
          </a:ln>
        </c:spPr>
        <c:txPr>
          <a:bodyPr/>
          <a:lstStyle/>
          <a:p>
            <a:pPr lvl="0">
              <a:defRPr b="0">
                <a:solidFill>
                  <a:srgbClr val="000000"/>
                </a:solidFill>
                <a:latin typeface="+mn-lt"/>
              </a:defRPr>
            </a:pPr>
          </a:p>
        </c:txPr>
        <c:crossAx val="1096915707"/>
      </c:valAx>
      <c:lineChart>
        <c:varyColors val="0"/>
        <c:ser>
          <c:idx val="1"/>
          <c:order val="1"/>
          <c:tx>
            <c:strRef>
              <c:f>Eurobank!$A$7</c:f>
            </c:strRef>
          </c:tx>
          <c:spPr>
            <a:ln cmpd="sng">
              <a:solidFill>
                <a:srgbClr val="EA4335"/>
              </a:solidFill>
            </a:ln>
          </c:spPr>
          <c:marker>
            <c:symbol val="none"/>
          </c:marker>
          <c:cat>
            <c:strRef>
              <c:f>Eurobank!$B$3:$F$3</c:f>
            </c:strRef>
          </c:cat>
          <c:val>
            <c:numRef>
              <c:f>Eurobank!$B$7:$F$7</c:f>
              <c:numCache/>
            </c:numRef>
          </c:val>
          <c:smooth val="0"/>
        </c:ser>
        <c:axId val="202155986"/>
        <c:axId val="474702972"/>
      </c:lineChart>
      <c:catAx>
        <c:axId val="202155986"/>
        <c:scaling>
          <c:orientation val="minMax"/>
        </c:scaling>
        <c:delete val="1"/>
        <c:axPos val="b"/>
        <c:numFmt formatCode="General" sourceLinked="1"/>
        <c:majorTickMark val="none"/>
        <c:minorTickMark val="none"/>
        <c:spPr/>
        <c:txPr>
          <a:bodyPr/>
          <a:lstStyle/>
          <a:p>
            <a:pPr lvl="0">
              <a:defRPr b="1">
                <a:solidFill>
                  <a:srgbClr val="000000"/>
                </a:solidFill>
                <a:latin typeface="+mn-lt"/>
              </a:defRPr>
            </a:pPr>
          </a:p>
        </c:txPr>
        <c:crossAx val="474702972"/>
      </c:catAx>
      <c:valAx>
        <c:axId val="474702972"/>
        <c:scaling>
          <c:orientation val="minMax"/>
        </c:scaling>
        <c:delete val="0"/>
        <c:axPos val="r"/>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02155986"/>
        <c:crosses val="max"/>
      </c:valAx>
    </c:plotArea>
    <c:legend>
      <c:legendPos val="r"/>
      <c:overlay val="0"/>
      <c:txPr>
        <a:bodyPr/>
        <a:lstStyle/>
        <a:p>
          <a:pPr lvl="0">
            <a:defRPr b="0">
              <a:solidFill>
                <a:srgbClr val="1A1A1A"/>
              </a:solidFill>
              <a:latin typeface="+mn-lt"/>
            </a:defRPr>
          </a:pPr>
        </a:p>
      </c:txPr>
    </c:legend>
    <c:plotVisOnly val="1"/>
  </c:chart>
</c:chartSpace>
</file>

<file path=xl/charts/chart1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Eurobank Προμήθειες Έσοδα</a:t>
            </a:r>
          </a:p>
        </c:rich>
      </c:tx>
      <c:overlay val="0"/>
    </c:title>
    <c:plotArea>
      <c:layout/>
      <c:barChart>
        <c:barDir val="col"/>
        <c:ser>
          <c:idx val="0"/>
          <c:order val="0"/>
          <c:tx>
            <c:strRef>
              <c:f>Eurobank!$A$8</c:f>
            </c:strRef>
          </c:tx>
          <c:spPr>
            <a:solidFill>
              <a:schemeClr val="accent1"/>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cat>
            <c:strRef>
              <c:f>Eurobank!$B$3:$F$3</c:f>
            </c:strRef>
          </c:cat>
          <c:val>
            <c:numRef>
              <c:f>Eurobank!$B$8:$F$8</c:f>
              <c:numCache/>
            </c:numRef>
          </c:val>
        </c:ser>
        <c:axId val="107034420"/>
        <c:axId val="1917130340"/>
      </c:barChart>
      <c:catAx>
        <c:axId val="10703442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a:solidFill>
                  <a:srgbClr val="000000"/>
                </a:solidFill>
                <a:latin typeface="+mn-lt"/>
              </a:defRPr>
            </a:pPr>
          </a:p>
        </c:txPr>
        <c:crossAx val="1917130340"/>
      </c:catAx>
      <c:valAx>
        <c:axId val="191713034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solidFill/>
          </a:ln>
        </c:spPr>
        <c:txPr>
          <a:bodyPr/>
          <a:lstStyle/>
          <a:p>
            <a:pPr lvl="0">
              <a:defRPr b="0">
                <a:solidFill>
                  <a:srgbClr val="000000"/>
                </a:solidFill>
                <a:latin typeface="+mn-lt"/>
              </a:defRPr>
            </a:pPr>
          </a:p>
        </c:txPr>
        <c:crossAx val="107034420"/>
      </c:valAx>
      <c:lineChart>
        <c:varyColors val="0"/>
        <c:ser>
          <c:idx val="1"/>
          <c:order val="1"/>
          <c:tx>
            <c:strRef>
              <c:f>Eurobank!$A$11</c:f>
            </c:strRef>
          </c:tx>
          <c:spPr>
            <a:ln cmpd="sng">
              <a:solidFill>
                <a:srgbClr val="EA4335"/>
              </a:solidFill>
            </a:ln>
          </c:spPr>
          <c:marker>
            <c:symbol val="none"/>
          </c:marker>
          <c:cat>
            <c:strRef>
              <c:f>Eurobank!$B$3:$F$3</c:f>
            </c:strRef>
          </c:cat>
          <c:val>
            <c:numRef>
              <c:f>Eurobank!$B$11:$F$11</c:f>
              <c:numCache/>
            </c:numRef>
          </c:val>
          <c:smooth val="0"/>
        </c:ser>
        <c:axId val="636289644"/>
        <c:axId val="1262826508"/>
      </c:lineChart>
      <c:catAx>
        <c:axId val="636289644"/>
        <c:scaling>
          <c:orientation val="minMax"/>
        </c:scaling>
        <c:delete val="1"/>
        <c:axPos val="b"/>
        <c:numFmt formatCode="General" sourceLinked="1"/>
        <c:majorTickMark val="none"/>
        <c:minorTickMark val="none"/>
        <c:spPr/>
        <c:txPr>
          <a:bodyPr/>
          <a:lstStyle/>
          <a:p>
            <a:pPr lvl="0">
              <a:defRPr b="1">
                <a:solidFill>
                  <a:srgbClr val="000000"/>
                </a:solidFill>
                <a:latin typeface="+mn-lt"/>
              </a:defRPr>
            </a:pPr>
          </a:p>
        </c:txPr>
        <c:crossAx val="1262826508"/>
      </c:catAx>
      <c:valAx>
        <c:axId val="1262826508"/>
        <c:scaling>
          <c:orientation val="minMax"/>
        </c:scaling>
        <c:delete val="0"/>
        <c:axPos val="r"/>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36289644"/>
        <c:crosses val="max"/>
      </c:valAx>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Πειραιώς Έσοδα από Προμήθειες</a:t>
            </a:r>
          </a:p>
        </c:rich>
      </c:tx>
      <c:overlay val="0"/>
    </c:title>
    <c:plotArea>
      <c:layout/>
      <c:barChart>
        <c:barDir val="col"/>
        <c:ser>
          <c:idx val="0"/>
          <c:order val="0"/>
          <c:tx>
            <c:strRef>
              <c:f>'Πειραιώς'!$A$8</c:f>
            </c:strRef>
          </c:tx>
          <c:spPr>
            <a:solidFill>
              <a:schemeClr val="accent1"/>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cat>
            <c:strRef>
              <c:f>'Πειραιώς'!$B$3:$M$3</c:f>
            </c:strRef>
          </c:cat>
          <c:val>
            <c:numRef>
              <c:f>'Πειραιώς'!$B$8:$M$8</c:f>
              <c:numCache/>
            </c:numRef>
          </c:val>
        </c:ser>
        <c:axId val="1905647882"/>
        <c:axId val="1362801372"/>
      </c:barChart>
      <c:catAx>
        <c:axId val="190564788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a:solidFill>
                  <a:srgbClr val="000000"/>
                </a:solidFill>
                <a:latin typeface="+mn-lt"/>
              </a:defRPr>
            </a:pPr>
          </a:p>
        </c:txPr>
        <c:crossAx val="1362801372"/>
      </c:catAx>
      <c:valAx>
        <c:axId val="136280137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solidFill/>
          </a:ln>
        </c:spPr>
        <c:txPr>
          <a:bodyPr/>
          <a:lstStyle/>
          <a:p>
            <a:pPr lvl="0">
              <a:defRPr b="0">
                <a:solidFill>
                  <a:srgbClr val="000000"/>
                </a:solidFill>
                <a:latin typeface="+mn-lt"/>
              </a:defRPr>
            </a:pPr>
          </a:p>
        </c:txPr>
        <c:crossAx val="1905647882"/>
      </c:valAx>
      <c:lineChart>
        <c:varyColors val="0"/>
        <c:ser>
          <c:idx val="1"/>
          <c:order val="1"/>
          <c:tx>
            <c:strRef>
              <c:f>'Πειραιώς'!$A$11</c:f>
            </c:strRef>
          </c:tx>
          <c:spPr>
            <a:ln cmpd="sng">
              <a:solidFill>
                <a:srgbClr val="EA4335"/>
              </a:solidFill>
            </a:ln>
          </c:spPr>
          <c:marker>
            <c:symbol val="none"/>
          </c:marker>
          <c:cat>
            <c:strRef>
              <c:f>'Πειραιώς'!$B$3:$M$3</c:f>
            </c:strRef>
          </c:cat>
          <c:val>
            <c:numRef>
              <c:f>'Πειραιώς'!$B$11:$M$11</c:f>
              <c:numCache/>
            </c:numRef>
          </c:val>
          <c:smooth val="0"/>
        </c:ser>
        <c:axId val="816204890"/>
        <c:axId val="1378255633"/>
      </c:lineChart>
      <c:catAx>
        <c:axId val="816204890"/>
        <c:scaling>
          <c:orientation val="minMax"/>
        </c:scaling>
        <c:delete val="1"/>
        <c:axPos val="b"/>
        <c:numFmt formatCode="General" sourceLinked="1"/>
        <c:majorTickMark val="none"/>
        <c:minorTickMark val="none"/>
        <c:spPr/>
        <c:txPr>
          <a:bodyPr/>
          <a:lstStyle/>
          <a:p>
            <a:pPr lvl="0">
              <a:defRPr b="1">
                <a:solidFill>
                  <a:srgbClr val="000000"/>
                </a:solidFill>
                <a:latin typeface="+mn-lt"/>
              </a:defRPr>
            </a:pPr>
          </a:p>
        </c:txPr>
        <c:crossAx val="1378255633"/>
      </c:catAx>
      <c:valAx>
        <c:axId val="1378255633"/>
        <c:scaling>
          <c:orientation val="minMax"/>
        </c:scaling>
        <c:delete val="0"/>
        <c:axPos val="r"/>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816204890"/>
        <c:crosses val="max"/>
      </c:valAx>
    </c:plotArea>
    <c:legend>
      <c:legendPos val="r"/>
      <c:overlay val="0"/>
      <c:txPr>
        <a:bodyPr/>
        <a:lstStyle/>
        <a:p>
          <a:pPr lvl="0">
            <a:defRPr b="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Πειραιώς Καθαρά Κέρδη</a:t>
            </a:r>
          </a:p>
        </c:rich>
      </c:tx>
      <c:overlay val="0"/>
    </c:title>
    <c:plotArea>
      <c:layout/>
      <c:barChart>
        <c:barDir val="col"/>
        <c:ser>
          <c:idx val="0"/>
          <c:order val="0"/>
          <c:tx>
            <c:strRef>
              <c:f>'Πειραιώς'!$A$17</c:f>
            </c:strRef>
          </c:tx>
          <c:spPr>
            <a:solidFill>
              <a:schemeClr val="accent1"/>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cat>
            <c:strRef>
              <c:f>'Πειραιώς'!$B$3:$M$3</c:f>
            </c:strRef>
          </c:cat>
          <c:val>
            <c:numRef>
              <c:f>'Πειραιώς'!$B$17:$M$17</c:f>
              <c:numCache/>
            </c:numRef>
          </c:val>
        </c:ser>
        <c:axId val="194792205"/>
        <c:axId val="658768071"/>
      </c:barChart>
      <c:catAx>
        <c:axId val="19479220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a:solidFill>
                  <a:srgbClr val="000000"/>
                </a:solidFill>
                <a:latin typeface="+mn-lt"/>
              </a:defRPr>
            </a:pPr>
          </a:p>
        </c:txPr>
        <c:crossAx val="658768071"/>
      </c:catAx>
      <c:valAx>
        <c:axId val="65876807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solidFill/>
          </a:ln>
        </c:spPr>
        <c:txPr>
          <a:bodyPr/>
          <a:lstStyle/>
          <a:p>
            <a:pPr lvl="0">
              <a:defRPr b="0">
                <a:solidFill>
                  <a:srgbClr val="000000"/>
                </a:solidFill>
                <a:latin typeface="+mn-lt"/>
              </a:defRPr>
            </a:pPr>
          </a:p>
        </c:txPr>
        <c:crossAx val="194792205"/>
      </c:valAx>
      <c:lineChart>
        <c:varyColors val="0"/>
        <c:ser>
          <c:idx val="1"/>
          <c:order val="1"/>
          <c:tx>
            <c:strRef>
              <c:f>'Πειραιώς'!$A$20</c:f>
            </c:strRef>
          </c:tx>
          <c:spPr>
            <a:ln cmpd="sng">
              <a:solidFill>
                <a:srgbClr val="EA4335"/>
              </a:solidFill>
            </a:ln>
          </c:spPr>
          <c:marker>
            <c:symbol val="none"/>
          </c:marker>
          <c:cat>
            <c:strRef>
              <c:f>'Πειραιώς'!$B$3:$M$3</c:f>
            </c:strRef>
          </c:cat>
          <c:val>
            <c:numRef>
              <c:f>'Πειραιώς'!$B$20:$M$20</c:f>
              <c:numCache/>
            </c:numRef>
          </c:val>
          <c:smooth val="0"/>
        </c:ser>
        <c:axId val="1688402294"/>
        <c:axId val="1740766498"/>
      </c:lineChart>
      <c:catAx>
        <c:axId val="1688402294"/>
        <c:scaling>
          <c:orientation val="minMax"/>
        </c:scaling>
        <c:delete val="1"/>
        <c:axPos val="b"/>
        <c:numFmt formatCode="General" sourceLinked="1"/>
        <c:majorTickMark val="none"/>
        <c:minorTickMark val="none"/>
        <c:spPr/>
        <c:txPr>
          <a:bodyPr/>
          <a:lstStyle/>
          <a:p>
            <a:pPr lvl="0">
              <a:defRPr b="1">
                <a:solidFill>
                  <a:srgbClr val="000000"/>
                </a:solidFill>
                <a:latin typeface="+mn-lt"/>
              </a:defRPr>
            </a:pPr>
          </a:p>
        </c:txPr>
        <c:crossAx val="1740766498"/>
      </c:catAx>
      <c:valAx>
        <c:axId val="1740766498"/>
        <c:scaling>
          <c:orientation val="minMax"/>
        </c:scaling>
        <c:delete val="0"/>
        <c:axPos val="r"/>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88402294"/>
        <c:crosses val="max"/>
      </c:valAx>
    </c:plotArea>
    <c:legend>
      <c:legendPos val="r"/>
      <c:overlay val="0"/>
      <c:txPr>
        <a:bodyPr/>
        <a:lstStyle/>
        <a:p>
          <a:pPr lvl="0">
            <a:defRPr b="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Πειραιώς Έσοδα Προμήθειες % Από Φόροι + Προμήθειες</a:t>
            </a:r>
          </a:p>
        </c:rich>
      </c:tx>
      <c:overlay val="0"/>
    </c:title>
    <c:plotArea>
      <c:layout/>
      <c:barChart>
        <c:barDir val="col"/>
        <c:ser>
          <c:idx val="0"/>
          <c:order val="0"/>
          <c:tx>
            <c:strRef>
              <c:f>'Πειραιώς'!$A$12</c:f>
            </c:strRef>
          </c:tx>
          <c:spPr>
            <a:solidFill>
              <a:schemeClr val="accent1"/>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cat>
            <c:strRef>
              <c:f>'Πειραιώς'!$B$3:$M$3</c:f>
            </c:strRef>
          </c:cat>
          <c:val>
            <c:numRef>
              <c:f>'Πειραιώς'!$B$12:$M$12</c:f>
              <c:numCache/>
            </c:numRef>
          </c:val>
        </c:ser>
        <c:axId val="1060089915"/>
        <c:axId val="1662886082"/>
      </c:barChart>
      <c:catAx>
        <c:axId val="106008991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a:solidFill>
                  <a:srgbClr val="000000"/>
                </a:solidFill>
                <a:latin typeface="+mn-lt"/>
              </a:defRPr>
            </a:pPr>
          </a:p>
        </c:txPr>
        <c:crossAx val="1662886082"/>
      </c:catAx>
      <c:valAx>
        <c:axId val="166288608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solidFill/>
          </a:ln>
        </c:spPr>
        <c:txPr>
          <a:bodyPr/>
          <a:lstStyle/>
          <a:p>
            <a:pPr lvl="0">
              <a:defRPr b="0">
                <a:solidFill>
                  <a:srgbClr val="000000"/>
                </a:solidFill>
                <a:latin typeface="+mn-lt"/>
              </a:defRPr>
            </a:pPr>
          </a:p>
        </c:txPr>
        <c:crossAx val="1060089915"/>
      </c:valAx>
    </c:plotArea>
    <c:legend>
      <c:legendPos val="r"/>
      <c:overlay val="0"/>
      <c:txPr>
        <a:bodyPr/>
        <a:lstStyle/>
        <a:p>
          <a:pPr lvl="0">
            <a:defRPr b="0">
              <a:solidFill>
                <a:srgbClr val="1A1A1A"/>
              </a:solidFill>
              <a:latin typeface="+mn-lt"/>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Έσοδα από Προμήθειες</a:t>
            </a:r>
          </a:p>
        </c:rich>
      </c:tx>
      <c:overlay val="0"/>
    </c:title>
    <c:plotArea>
      <c:layout/>
      <c:areaChart>
        <c:grouping val="stacked"/>
        <c:ser>
          <c:idx val="0"/>
          <c:order val="0"/>
          <c:tx>
            <c:strRef>
              <c:f>'Πειραιώς'!$A$12</c:f>
            </c:strRef>
          </c:tx>
          <c:spPr>
            <a:solidFill>
              <a:srgbClr val="4285F4">
                <a:alpha val="30000"/>
              </a:srgbClr>
            </a:solidFill>
            <a:ln cmpd="sng">
              <a:solidFill>
                <a:srgbClr val="4285F4"/>
              </a:solidFill>
            </a:ln>
          </c:spPr>
          <c:dLbls>
            <c:numFmt formatCode="General" sourceLinked="1"/>
            <c:txPr>
              <a:bodyPr/>
              <a:lstStyle/>
              <a:p>
                <a:pPr lvl="0">
                  <a:defRPr/>
                </a:pPr>
              </a:p>
            </c:txPr>
            <c:showLegendKey val="0"/>
            <c:showVal val="1"/>
            <c:showCatName val="0"/>
            <c:showSerName val="0"/>
            <c:showPercent val="0"/>
            <c:showBubbleSize val="0"/>
          </c:dLbls>
          <c:cat>
            <c:strRef>
              <c:f>'Πειραιώς'!$B$3:$M$3</c:f>
            </c:strRef>
          </c:cat>
          <c:val>
            <c:numRef>
              <c:f>'Πειραιώς'!$B$12:$M$12</c:f>
              <c:numCache/>
            </c:numRef>
          </c:val>
        </c:ser>
        <c:axId val="1979696163"/>
        <c:axId val="716839974"/>
      </c:areaChart>
      <c:catAx>
        <c:axId val="197969616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a:solidFill>
                  <a:srgbClr val="000000"/>
                </a:solidFill>
                <a:latin typeface="+mn-lt"/>
              </a:defRPr>
            </a:pPr>
          </a:p>
        </c:txPr>
        <c:crossAx val="716839974"/>
      </c:catAx>
      <c:valAx>
        <c:axId val="71683997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solidFill/>
          </a:ln>
        </c:spPr>
        <c:txPr>
          <a:bodyPr/>
          <a:lstStyle/>
          <a:p>
            <a:pPr lvl="0">
              <a:defRPr b="0">
                <a:solidFill>
                  <a:srgbClr val="000000"/>
                </a:solidFill>
                <a:latin typeface="+mn-lt"/>
              </a:defRPr>
            </a:pPr>
          </a:p>
        </c:txPr>
        <c:crossAx val="1979696163"/>
      </c:valAx>
    </c:plotArea>
    <c:legend>
      <c:legendPos val="r"/>
      <c:overlay val="0"/>
      <c:txPr>
        <a:bodyPr/>
        <a:lstStyle/>
        <a:p>
          <a:pPr lvl="0">
            <a:defRPr b="0">
              <a:solidFill>
                <a:srgbClr val="1A1A1A"/>
              </a:solidFill>
              <a:latin typeface="+mn-lt"/>
            </a:defRPr>
          </a:pPr>
        </a:p>
      </c:txPr>
    </c:legend>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a:solidFill>
                  <a:srgbClr val="757575"/>
                </a:solidFill>
                <a:latin typeface="+mn-lt"/>
              </a:defRPr>
            </a:pPr>
            <a:r>
              <a:rPr b="1">
                <a:solidFill>
                  <a:srgbClr val="757575"/>
                </a:solidFill>
                <a:latin typeface="+mn-lt"/>
              </a:rPr>
              <a:t>Πειραιώς Σωρευμένα Καθαρά Κέρδη</a:t>
            </a:r>
          </a:p>
        </c:rich>
      </c:tx>
      <c:overlay val="0"/>
    </c:title>
    <c:plotArea>
      <c:layout/>
      <c:lineChart>
        <c:varyColors val="0"/>
        <c:ser>
          <c:idx val="0"/>
          <c:order val="0"/>
          <c:tx>
            <c:strRef>
              <c:f>'Πειραιώς'!$A$20</c:f>
            </c:strRef>
          </c:tx>
          <c:spPr>
            <a:ln cmpd="sng" w="95250">
              <a:solidFill>
                <a:srgbClr val="FF0000">
                  <a:alpha val="100000"/>
                </a:srgbClr>
              </a:solidFill>
              <a:prstDash val="solid"/>
            </a:ln>
          </c:spPr>
          <c:marker>
            <c:symbol val="none"/>
          </c:marker>
          <c:dLbls>
            <c:numFmt formatCode="General" sourceLinked="1"/>
            <c:txPr>
              <a:bodyPr/>
              <a:lstStyle/>
              <a:p>
                <a:pPr lvl="0">
                  <a:defRPr b="1" sz="1800"/>
                </a:pPr>
              </a:p>
            </c:txPr>
            <c:showLegendKey val="0"/>
            <c:showVal val="1"/>
            <c:showCatName val="0"/>
            <c:showSerName val="0"/>
            <c:showPercent val="0"/>
            <c:showBubbleSize val="0"/>
          </c:dLbls>
          <c:cat>
            <c:strRef>
              <c:f>'Πειραιώς'!$B$3:$M$3</c:f>
            </c:strRef>
          </c:cat>
          <c:val>
            <c:numRef>
              <c:f>'Πειραιώς'!$B$20:$M$20</c:f>
              <c:numCache/>
            </c:numRef>
          </c:val>
          <c:smooth val="0"/>
        </c:ser>
        <c:axId val="1407540971"/>
        <c:axId val="564997662"/>
      </c:lineChart>
      <c:catAx>
        <c:axId val="140754097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a:solidFill>
                  <a:srgbClr val="000000"/>
                </a:solidFill>
                <a:latin typeface="+mn-lt"/>
              </a:defRPr>
            </a:pPr>
          </a:p>
        </c:txPr>
        <c:crossAx val="564997662"/>
      </c:catAx>
      <c:valAx>
        <c:axId val="56499766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07540971"/>
      </c:valAx>
    </c:plotArea>
    <c:legend>
      <c:legendPos val="r"/>
      <c:overlay val="0"/>
      <c:txPr>
        <a:bodyPr/>
        <a:lstStyle/>
        <a:p>
          <a:pPr lvl="0">
            <a:defRPr b="0">
              <a:solidFill>
                <a:srgbClr val="1A1A1A"/>
              </a:solidFill>
              <a:latin typeface="+mn-lt"/>
            </a:defRPr>
          </a:pPr>
        </a:p>
      </c:txPr>
    </c:legend>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Alpha Έσοδα από Τόκους</a:t>
            </a:r>
          </a:p>
        </c:rich>
      </c:tx>
      <c:overlay val="0"/>
    </c:title>
    <c:plotArea>
      <c:layout/>
      <c:barChart>
        <c:barDir val="col"/>
        <c:ser>
          <c:idx val="0"/>
          <c:order val="0"/>
          <c:tx>
            <c:strRef>
              <c:f>Alpha!$A$4</c:f>
            </c:strRef>
          </c:tx>
          <c:spPr>
            <a:solidFill>
              <a:schemeClr val="accent1"/>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cat>
            <c:strRef>
              <c:f>Alpha!$B$3:$E$3</c:f>
            </c:strRef>
          </c:cat>
          <c:val>
            <c:numRef>
              <c:f>Alpha!$B$4:$E$4</c:f>
              <c:numCache/>
            </c:numRef>
          </c:val>
        </c:ser>
        <c:axId val="1815794636"/>
        <c:axId val="1288441813"/>
      </c:barChart>
      <c:catAx>
        <c:axId val="181579463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a:solidFill>
                  <a:srgbClr val="000000"/>
                </a:solidFill>
                <a:latin typeface="+mn-lt"/>
              </a:defRPr>
            </a:pPr>
          </a:p>
        </c:txPr>
        <c:crossAx val="1288441813"/>
      </c:catAx>
      <c:valAx>
        <c:axId val="128844181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solidFill/>
          </a:ln>
        </c:spPr>
        <c:txPr>
          <a:bodyPr/>
          <a:lstStyle/>
          <a:p>
            <a:pPr lvl="0">
              <a:defRPr b="0">
                <a:solidFill>
                  <a:srgbClr val="000000"/>
                </a:solidFill>
                <a:latin typeface="+mn-lt"/>
              </a:defRPr>
            </a:pPr>
          </a:p>
        </c:txPr>
        <c:crossAx val="1815794636"/>
      </c:valAx>
      <c:lineChart>
        <c:varyColors val="0"/>
        <c:ser>
          <c:idx val="1"/>
          <c:order val="1"/>
          <c:tx>
            <c:strRef>
              <c:f>Alpha!$A$7</c:f>
            </c:strRef>
          </c:tx>
          <c:spPr>
            <a:ln cmpd="sng">
              <a:solidFill>
                <a:srgbClr val="EA4335"/>
              </a:solidFill>
            </a:ln>
          </c:spPr>
          <c:marker>
            <c:symbol val="none"/>
          </c:marker>
          <c:cat>
            <c:strRef>
              <c:f>Alpha!$B$3:$E$3</c:f>
            </c:strRef>
          </c:cat>
          <c:val>
            <c:numRef>
              <c:f>Alpha!$B$7:$E$7</c:f>
              <c:numCache/>
            </c:numRef>
          </c:val>
          <c:smooth val="0"/>
        </c:ser>
        <c:axId val="249267157"/>
        <c:axId val="803176051"/>
      </c:lineChart>
      <c:catAx>
        <c:axId val="249267157"/>
        <c:scaling>
          <c:orientation val="minMax"/>
        </c:scaling>
        <c:delete val="1"/>
        <c:axPos val="b"/>
        <c:numFmt formatCode="General" sourceLinked="1"/>
        <c:majorTickMark val="none"/>
        <c:minorTickMark val="none"/>
        <c:spPr/>
        <c:txPr>
          <a:bodyPr/>
          <a:lstStyle/>
          <a:p>
            <a:pPr lvl="0">
              <a:defRPr b="1">
                <a:solidFill>
                  <a:srgbClr val="000000"/>
                </a:solidFill>
                <a:latin typeface="+mn-lt"/>
              </a:defRPr>
            </a:pPr>
          </a:p>
        </c:txPr>
        <c:crossAx val="803176051"/>
      </c:catAx>
      <c:valAx>
        <c:axId val="803176051"/>
        <c:scaling>
          <c:orientation val="minMax"/>
        </c:scaling>
        <c:delete val="0"/>
        <c:axPos val="r"/>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49267157"/>
        <c:crosses val="max"/>
      </c:valAx>
    </c:plotArea>
    <c:legend>
      <c:legendPos val="r"/>
      <c:overlay val="0"/>
      <c:txPr>
        <a:bodyPr/>
        <a:lstStyle/>
        <a:p>
          <a:pPr lvl="0">
            <a:defRPr b="0">
              <a:solidFill>
                <a:srgbClr val="1A1A1A"/>
              </a:solidFill>
              <a:latin typeface="+mn-lt"/>
            </a:defRPr>
          </a:pPr>
        </a:p>
      </c:txPr>
    </c:legend>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Alpha Έσοδα από Προμήθειες</a:t>
            </a:r>
          </a:p>
        </c:rich>
      </c:tx>
      <c:overlay val="0"/>
    </c:title>
    <c:plotArea>
      <c:layout/>
      <c:barChart>
        <c:barDir val="col"/>
        <c:ser>
          <c:idx val="0"/>
          <c:order val="0"/>
          <c:tx>
            <c:strRef>
              <c:f>Alpha!$A$8</c:f>
            </c:strRef>
          </c:tx>
          <c:spPr>
            <a:solidFill>
              <a:schemeClr val="accent1"/>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cat>
            <c:strRef>
              <c:f>Alpha!$B$3:$E$3</c:f>
            </c:strRef>
          </c:cat>
          <c:val>
            <c:numRef>
              <c:f>Alpha!$B$8:$E$8</c:f>
              <c:numCache/>
            </c:numRef>
          </c:val>
        </c:ser>
        <c:axId val="967490755"/>
        <c:axId val="977862468"/>
      </c:barChart>
      <c:catAx>
        <c:axId val="96749075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a:solidFill>
                  <a:srgbClr val="000000"/>
                </a:solidFill>
                <a:latin typeface="+mn-lt"/>
              </a:defRPr>
            </a:pPr>
          </a:p>
        </c:txPr>
        <c:crossAx val="977862468"/>
      </c:catAx>
      <c:valAx>
        <c:axId val="97786246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solidFill/>
          </a:ln>
        </c:spPr>
        <c:txPr>
          <a:bodyPr/>
          <a:lstStyle/>
          <a:p>
            <a:pPr lvl="0">
              <a:defRPr b="0">
                <a:solidFill>
                  <a:srgbClr val="000000"/>
                </a:solidFill>
                <a:latin typeface="+mn-lt"/>
              </a:defRPr>
            </a:pPr>
          </a:p>
        </c:txPr>
        <c:crossAx val="967490755"/>
      </c:valAx>
      <c:lineChart>
        <c:varyColors val="0"/>
        <c:ser>
          <c:idx val="1"/>
          <c:order val="1"/>
          <c:tx>
            <c:strRef>
              <c:f>Alpha!$A$11</c:f>
            </c:strRef>
          </c:tx>
          <c:spPr>
            <a:ln cmpd="sng">
              <a:solidFill>
                <a:srgbClr val="EA4335"/>
              </a:solidFill>
            </a:ln>
          </c:spPr>
          <c:marker>
            <c:symbol val="none"/>
          </c:marker>
          <c:cat>
            <c:strRef>
              <c:f>Alpha!$B$3:$E$3</c:f>
            </c:strRef>
          </c:cat>
          <c:val>
            <c:numRef>
              <c:f>Alpha!$B$11:$E$11</c:f>
              <c:numCache/>
            </c:numRef>
          </c:val>
          <c:smooth val="0"/>
        </c:ser>
        <c:axId val="1468057135"/>
        <c:axId val="193253788"/>
      </c:lineChart>
      <c:catAx>
        <c:axId val="1468057135"/>
        <c:scaling>
          <c:orientation val="minMax"/>
        </c:scaling>
        <c:delete val="1"/>
        <c:axPos val="b"/>
        <c:numFmt formatCode="General" sourceLinked="1"/>
        <c:majorTickMark val="none"/>
        <c:minorTickMark val="none"/>
        <c:spPr/>
        <c:txPr>
          <a:bodyPr/>
          <a:lstStyle/>
          <a:p>
            <a:pPr lvl="0">
              <a:defRPr b="1">
                <a:solidFill>
                  <a:srgbClr val="000000"/>
                </a:solidFill>
                <a:latin typeface="+mn-lt"/>
              </a:defRPr>
            </a:pPr>
          </a:p>
        </c:txPr>
        <c:crossAx val="193253788"/>
      </c:catAx>
      <c:valAx>
        <c:axId val="193253788"/>
        <c:scaling>
          <c:orientation val="minMax"/>
        </c:scaling>
        <c:delete val="0"/>
        <c:axPos val="r"/>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68057135"/>
        <c:crosses val="max"/>
      </c:valAx>
    </c:plotArea>
    <c:legend>
      <c:legendPos val="r"/>
      <c:overlay val="0"/>
      <c:txPr>
        <a:bodyPr/>
        <a:lstStyle/>
        <a:p>
          <a:pPr lvl="0">
            <a:defRPr b="0">
              <a:solidFill>
                <a:srgbClr val="1A1A1A"/>
              </a:solidFill>
              <a:latin typeface="+mn-lt"/>
            </a:defRPr>
          </a:pPr>
        </a:p>
      </c:txPr>
    </c:legend>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Alpha Καθαρά Έσοδα</a:t>
            </a:r>
          </a:p>
        </c:rich>
      </c:tx>
      <c:overlay val="0"/>
    </c:title>
    <c:plotArea>
      <c:layout/>
      <c:barChart>
        <c:barDir val="col"/>
        <c:ser>
          <c:idx val="0"/>
          <c:order val="0"/>
          <c:tx>
            <c:strRef>
              <c:f>Alpha!$A$17</c:f>
            </c:strRef>
          </c:tx>
          <c:spPr>
            <a:solidFill>
              <a:schemeClr val="accent1"/>
            </a:solidFill>
            <a:ln cmpd="sng">
              <a:solidFill>
                <a:srgbClr val="000000"/>
              </a:solidFill>
            </a:ln>
          </c:spPr>
          <c:dLbls>
            <c:numFmt formatCode="General" sourceLinked="1"/>
            <c:txPr>
              <a:bodyPr/>
              <a:lstStyle/>
              <a:p>
                <a:pPr lvl="0">
                  <a:defRPr/>
                </a:pPr>
              </a:p>
            </c:txPr>
            <c:showLegendKey val="0"/>
            <c:showVal val="1"/>
            <c:showCatName val="0"/>
            <c:showSerName val="0"/>
            <c:showPercent val="0"/>
            <c:showBubbleSize val="0"/>
          </c:dLbls>
          <c:cat>
            <c:strRef>
              <c:f>Alpha!$B$3:$E$3</c:f>
            </c:strRef>
          </c:cat>
          <c:val>
            <c:numRef>
              <c:f>Alpha!$B$17:$E$17</c:f>
              <c:numCache/>
            </c:numRef>
          </c:val>
        </c:ser>
        <c:axId val="273524746"/>
        <c:axId val="1068708834"/>
      </c:barChart>
      <c:catAx>
        <c:axId val="27352474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1">
                <a:solidFill>
                  <a:srgbClr val="000000"/>
                </a:solidFill>
                <a:latin typeface="+mn-lt"/>
              </a:defRPr>
            </a:pPr>
          </a:p>
        </c:txPr>
        <c:crossAx val="1068708834"/>
      </c:catAx>
      <c:valAx>
        <c:axId val="106870883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a:solidFill/>
          </a:ln>
        </c:spPr>
        <c:txPr>
          <a:bodyPr/>
          <a:lstStyle/>
          <a:p>
            <a:pPr lvl="0">
              <a:defRPr b="0">
                <a:solidFill>
                  <a:srgbClr val="000000"/>
                </a:solidFill>
                <a:latin typeface="+mn-lt"/>
              </a:defRPr>
            </a:pPr>
          </a:p>
        </c:txPr>
        <c:crossAx val="273524746"/>
      </c:valAx>
      <c:lineChart>
        <c:varyColors val="0"/>
        <c:ser>
          <c:idx val="1"/>
          <c:order val="1"/>
          <c:tx>
            <c:strRef>
              <c:f>Alpha!$A$20</c:f>
            </c:strRef>
          </c:tx>
          <c:spPr>
            <a:ln cmpd="sng">
              <a:solidFill>
                <a:srgbClr val="EA4335"/>
              </a:solidFill>
            </a:ln>
          </c:spPr>
          <c:marker>
            <c:symbol val="none"/>
          </c:marker>
          <c:cat>
            <c:strRef>
              <c:f>Alpha!$B$3:$E$3</c:f>
            </c:strRef>
          </c:cat>
          <c:val>
            <c:numRef>
              <c:f>Alpha!$B$20:$E$20</c:f>
              <c:numCache/>
            </c:numRef>
          </c:val>
          <c:smooth val="0"/>
        </c:ser>
        <c:axId val="1472625377"/>
        <c:axId val="1639114331"/>
      </c:lineChart>
      <c:catAx>
        <c:axId val="1472625377"/>
        <c:scaling>
          <c:orientation val="minMax"/>
        </c:scaling>
        <c:delete val="1"/>
        <c:axPos val="b"/>
        <c:numFmt formatCode="General" sourceLinked="1"/>
        <c:majorTickMark val="none"/>
        <c:minorTickMark val="none"/>
        <c:spPr/>
        <c:txPr>
          <a:bodyPr/>
          <a:lstStyle/>
          <a:p>
            <a:pPr lvl="0">
              <a:defRPr b="1">
                <a:solidFill>
                  <a:srgbClr val="000000"/>
                </a:solidFill>
                <a:latin typeface="+mn-lt"/>
              </a:defRPr>
            </a:pPr>
          </a:p>
        </c:txPr>
        <c:crossAx val="1639114331"/>
      </c:catAx>
      <c:valAx>
        <c:axId val="1639114331"/>
        <c:scaling>
          <c:orientation val="minMax"/>
        </c:scaling>
        <c:delete val="0"/>
        <c:axPos val="r"/>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72625377"/>
        <c:crosses val="max"/>
      </c:valAx>
    </c:plotArea>
    <c:legend>
      <c:legendPos val="r"/>
      <c:overlay val="0"/>
      <c:txPr>
        <a:bodyPr/>
        <a:lstStyle/>
        <a:p>
          <a:pPr lvl="0">
            <a:defRPr b="0">
              <a:solidFill>
                <a:srgbClr val="1A1A1A"/>
              </a:solidFill>
              <a:latin typeface="+mn-lt"/>
            </a:defRPr>
          </a:pPr>
        </a:p>
      </c:txPr>
    </c:legend>
    <c:plotVisOnly val="1"/>
  </c:chart>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 Id="rId2" Type="http://schemas.openxmlformats.org/officeDocument/2006/relationships/chart" Target="../charts/chart8.xml"/><Relationship Id="rId3"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0.xml"/><Relationship Id="rId2" Type="http://schemas.openxmlformats.org/officeDocument/2006/relationships/chart" Target="../charts/chart11.xml"/><Relationship Id="rId3" Type="http://schemas.openxmlformats.org/officeDocument/2006/relationships/chart" Target="../charts/chart12.xml"/><Relationship Id="rId4" Type="http://schemas.openxmlformats.org/officeDocument/2006/relationships/chart" Target="../charts/chart1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4.xml"/><Relationship Id="rId2" Type="http://schemas.openxmlformats.org/officeDocument/2006/relationships/chart" Target="../charts/chart15.xml"/><Relationship Id="rId3"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16</xdr:col>
      <xdr:colOff>95250</xdr:colOff>
      <xdr:row>1</xdr:row>
      <xdr:rowOff>123825</xdr:rowOff>
    </xdr:from>
    <xdr:ext cx="6219825" cy="4419600"/>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16</xdr:col>
      <xdr:colOff>95250</xdr:colOff>
      <xdr:row>25</xdr:row>
      <xdr:rowOff>123825</xdr:rowOff>
    </xdr:from>
    <xdr:ext cx="6219825" cy="4419600"/>
    <xdr:graphicFrame>
      <xdr:nvGraphicFramePr>
        <xdr:cNvPr id="2" name="Chart 2"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xdr:col>
      <xdr:colOff>95250</xdr:colOff>
      <xdr:row>25</xdr:row>
      <xdr:rowOff>123825</xdr:rowOff>
    </xdr:from>
    <xdr:ext cx="6219825" cy="4419600"/>
    <xdr:graphicFrame>
      <xdr:nvGraphicFramePr>
        <xdr:cNvPr id="3" name="Chart 3" title="Chart"/>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16</xdr:col>
      <xdr:colOff>133350</xdr:colOff>
      <xdr:row>49</xdr:row>
      <xdr:rowOff>85725</xdr:rowOff>
    </xdr:from>
    <xdr:ext cx="6219825" cy="4419600"/>
    <xdr:graphicFrame>
      <xdr:nvGraphicFramePr>
        <xdr:cNvPr id="4" name="Chart 4" title="Chart"/>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1</xdr:col>
      <xdr:colOff>95250</xdr:colOff>
      <xdr:row>48</xdr:row>
      <xdr:rowOff>171450</xdr:rowOff>
    </xdr:from>
    <xdr:ext cx="6219825" cy="4419600"/>
    <xdr:graphicFrame>
      <xdr:nvGraphicFramePr>
        <xdr:cNvPr id="5" name="Chart 5" title="Chart"/>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1</xdr:col>
      <xdr:colOff>0</xdr:colOff>
      <xdr:row>72</xdr:row>
      <xdr:rowOff>85725</xdr:rowOff>
    </xdr:from>
    <xdr:ext cx="6219825" cy="4419600"/>
    <xdr:graphicFrame>
      <xdr:nvGraphicFramePr>
        <xdr:cNvPr id="6" name="Chart 6" title="Chart"/>
        <xdr:cNvGraphicFramePr/>
      </xdr:nvGraphicFramePr>
      <xdr:xfrm>
        <a:off x="0" y="0"/>
        <a:ext cx="0" cy="0"/>
      </xdr:xfrm>
      <a:graphic>
        <a:graphicData uri="http://schemas.openxmlformats.org/drawingml/2006/chart">
          <c:chart r:id="rId6"/>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14</xdr:col>
      <xdr:colOff>952500</xdr:colOff>
      <xdr:row>0</xdr:row>
      <xdr:rowOff>76200</xdr:rowOff>
    </xdr:from>
    <xdr:ext cx="6219825" cy="4419600"/>
    <xdr:graphicFrame>
      <xdr:nvGraphicFramePr>
        <xdr:cNvPr id="7" name="Chart 7"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14</xdr:col>
      <xdr:colOff>952500</xdr:colOff>
      <xdr:row>23</xdr:row>
      <xdr:rowOff>9525</xdr:rowOff>
    </xdr:from>
    <xdr:ext cx="6219825" cy="4419600"/>
    <xdr:graphicFrame>
      <xdr:nvGraphicFramePr>
        <xdr:cNvPr id="8" name="Chart 8"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xdr:col>
      <xdr:colOff>9525</xdr:colOff>
      <xdr:row>23</xdr:row>
      <xdr:rowOff>123825</xdr:rowOff>
    </xdr:from>
    <xdr:ext cx="6219825" cy="4419600"/>
    <xdr:graphicFrame>
      <xdr:nvGraphicFramePr>
        <xdr:cNvPr id="9" name="Chart 9" title="Chart"/>
        <xdr:cNvGraphicFramePr/>
      </xdr:nvGraphicFramePr>
      <xdr:xfrm>
        <a:off x="0" y="0"/>
        <a:ext cx="0" cy="0"/>
      </xdr:xfrm>
      <a:graphic>
        <a:graphicData uri="http://schemas.openxmlformats.org/drawingml/2006/chart">
          <c:chart r:id="rId3"/>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14</xdr:col>
      <xdr:colOff>9525</xdr:colOff>
      <xdr:row>1</xdr:row>
      <xdr:rowOff>123825</xdr:rowOff>
    </xdr:from>
    <xdr:ext cx="6219825" cy="4419600"/>
    <xdr:graphicFrame>
      <xdr:nvGraphicFramePr>
        <xdr:cNvPr id="10" name="Chart 10"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14</xdr:col>
      <xdr:colOff>9525</xdr:colOff>
      <xdr:row>25</xdr:row>
      <xdr:rowOff>123825</xdr:rowOff>
    </xdr:from>
    <xdr:ext cx="6219825" cy="4419600"/>
    <xdr:graphicFrame>
      <xdr:nvGraphicFramePr>
        <xdr:cNvPr id="11" name="Chart 11"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xdr:col>
      <xdr:colOff>9525</xdr:colOff>
      <xdr:row>21</xdr:row>
      <xdr:rowOff>123825</xdr:rowOff>
    </xdr:from>
    <xdr:ext cx="6219825" cy="4419600"/>
    <xdr:graphicFrame>
      <xdr:nvGraphicFramePr>
        <xdr:cNvPr id="12" name="Chart 12" title="Chart"/>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14</xdr:col>
      <xdr:colOff>9525</xdr:colOff>
      <xdr:row>50</xdr:row>
      <xdr:rowOff>123825</xdr:rowOff>
    </xdr:from>
    <xdr:ext cx="6219825" cy="4419600"/>
    <xdr:graphicFrame>
      <xdr:nvGraphicFramePr>
        <xdr:cNvPr id="13" name="Chart 13" title="Chart"/>
        <xdr:cNvGraphicFramePr/>
      </xdr:nvGraphicFramePr>
      <xdr:xfrm>
        <a:off x="0" y="0"/>
        <a:ext cx="0" cy="0"/>
      </xdr:xfrm>
      <a:graphic>
        <a:graphicData uri="http://schemas.openxmlformats.org/drawingml/2006/chart">
          <c:chart r:id="rId4"/>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22</xdr:row>
      <xdr:rowOff>123825</xdr:rowOff>
    </xdr:from>
    <xdr:ext cx="6219825" cy="4419600"/>
    <xdr:graphicFrame>
      <xdr:nvGraphicFramePr>
        <xdr:cNvPr id="14" name="Chart 14"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13</xdr:col>
      <xdr:colOff>914400</xdr:colOff>
      <xdr:row>0</xdr:row>
      <xdr:rowOff>85725</xdr:rowOff>
    </xdr:from>
    <xdr:ext cx="6219825" cy="4419600"/>
    <xdr:graphicFrame>
      <xdr:nvGraphicFramePr>
        <xdr:cNvPr id="15" name="Chart 15"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13</xdr:col>
      <xdr:colOff>914400</xdr:colOff>
      <xdr:row>24</xdr:row>
      <xdr:rowOff>28575</xdr:rowOff>
    </xdr:from>
    <xdr:ext cx="6219825" cy="4419600"/>
    <xdr:graphicFrame>
      <xdr:nvGraphicFramePr>
        <xdr:cNvPr id="16" name="Chart 16" title="Chart"/>
        <xdr:cNvGraphicFramePr/>
      </xdr:nvGraphicFramePr>
      <xdr:xfrm>
        <a:off x="0" y="0"/>
        <a:ext cx="0" cy="0"/>
      </xdr:xfrm>
      <a:graphic>
        <a:graphicData uri="http://schemas.openxmlformats.org/drawingml/2006/chart">
          <c:chart r:id="rId3"/>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polasreport.gr/"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piraeusholdings.gr/el/enhmerwsh-ependytwn/oikonomikes-katastaseis-loipes-plhrofories"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alpha.gr/el/omilos/enimerosi-ependuton/oikonomika-stoixeia/Oikonomikes-Katastaseis-Trapezis-Kai-Omilou"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nbg.gr/el/omilos/enimerwsi-ependutwn/oikonomikes-katastaseis-etisies-endiameses"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eurobank.gr/el/omilos/enimerosi-ependuton/oikonomika-apotelesmata" TargetMode="External"/><Relationship Id="rId2"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8.13"/>
    <col customWidth="1" min="3" max="10" width="8.75"/>
    <col customWidth="1" min="11" max="11" width="1.0"/>
    <col customWidth="1" min="12" max="12" width="2.13"/>
  </cols>
  <sheetData>
    <row r="1">
      <c r="A1" s="1" t="s">
        <v>0</v>
      </c>
    </row>
    <row r="2">
      <c r="A2" s="2"/>
      <c r="B2" s="1">
        <v>2024.0</v>
      </c>
      <c r="C2" s="2">
        <f t="shared" ref="C2:J2" si="1">B2-1</f>
        <v>2023</v>
      </c>
      <c r="D2" s="2">
        <f t="shared" si="1"/>
        <v>2022</v>
      </c>
      <c r="E2" s="2">
        <f t="shared" si="1"/>
        <v>2021</v>
      </c>
      <c r="F2" s="2">
        <f t="shared" si="1"/>
        <v>2020</v>
      </c>
      <c r="G2" s="2">
        <f t="shared" si="1"/>
        <v>2019</v>
      </c>
      <c r="H2" s="2">
        <f t="shared" si="1"/>
        <v>2018</v>
      </c>
      <c r="I2" s="2">
        <f t="shared" si="1"/>
        <v>2017</v>
      </c>
      <c r="J2" s="2">
        <f t="shared" si="1"/>
        <v>2016</v>
      </c>
      <c r="K2" s="2"/>
      <c r="L2" s="2"/>
      <c r="M2" s="2"/>
      <c r="N2" s="2"/>
      <c r="O2" s="2"/>
      <c r="P2" s="2"/>
      <c r="Q2" s="2"/>
      <c r="R2" s="2"/>
      <c r="S2" s="2"/>
      <c r="T2" s="2"/>
      <c r="U2" s="2"/>
      <c r="V2" s="2"/>
      <c r="W2" s="2"/>
      <c r="X2" s="2"/>
      <c r="Y2" s="2"/>
      <c r="Z2" s="2"/>
    </row>
    <row r="3">
      <c r="A3" s="1" t="s">
        <v>1</v>
      </c>
      <c r="B3" s="3">
        <f>'Πειραιώς'!B17</f>
        <v>1066</v>
      </c>
      <c r="C3" s="3">
        <f>'Πειραιώς'!C17</f>
        <v>786</v>
      </c>
      <c r="D3" s="3">
        <f>'Πειραιώς'!D17</f>
        <v>897</v>
      </c>
      <c r="E3" s="3">
        <f>'Πειραιώς'!E17</f>
        <v>-3007</v>
      </c>
      <c r="F3" s="3">
        <f>'Πειραιώς'!F17</f>
        <v>-670</v>
      </c>
      <c r="G3" s="3">
        <f>'Πειραιώς'!G17</f>
        <v>276</v>
      </c>
      <c r="H3" s="3">
        <f>'Πειραιώς'!H17</f>
        <v>173</v>
      </c>
      <c r="I3" s="3">
        <f>'Πειραιώς'!I17</f>
        <v>-204</v>
      </c>
      <c r="J3" s="3">
        <f>'Πειραιώς'!J17</f>
        <v>-40</v>
      </c>
    </row>
    <row r="4">
      <c r="A4" s="1" t="s">
        <v>2</v>
      </c>
      <c r="B4" s="3">
        <f>Alpha!B17</f>
        <v>668</v>
      </c>
      <c r="C4" s="3">
        <f>Alpha!C17</f>
        <v>662</v>
      </c>
      <c r="D4" s="3">
        <f>Alpha!D17</f>
        <v>342</v>
      </c>
      <c r="E4" s="3">
        <f>Alpha!E17</f>
        <v>-94</v>
      </c>
      <c r="F4" s="3" t="str">
        <f>Alpha!F17</f>
        <v/>
      </c>
      <c r="G4" s="3" t="str">
        <f>Alpha!G17</f>
        <v/>
      </c>
      <c r="H4" s="3" t="str">
        <f>Alpha!H17</f>
        <v/>
      </c>
      <c r="I4" s="3" t="str">
        <f>Alpha!I17</f>
        <v/>
      </c>
      <c r="J4" s="3" t="str">
        <f>Alpha!J17</f>
        <v/>
      </c>
    </row>
    <row r="5">
      <c r="A5" s="1" t="s">
        <v>3</v>
      </c>
      <c r="B5" s="3">
        <f>'Εθνική'!D17</f>
        <v>892</v>
      </c>
      <c r="C5" s="3">
        <f>'Εθνική'!E17</f>
        <v>784</v>
      </c>
      <c r="D5" s="3">
        <f>'Εθνική'!F17</f>
        <v>401</v>
      </c>
      <c r="E5" s="3">
        <f>'Εθνική'!G17</f>
        <v>243</v>
      </c>
      <c r="F5" s="3">
        <f>'Εθνική'!H17</f>
        <v>-13</v>
      </c>
      <c r="G5" s="3">
        <f>'Εθνική'!I17</f>
        <v>-158</v>
      </c>
      <c r="H5" s="3">
        <f>'Εθνική'!J17</f>
        <v>24</v>
      </c>
      <c r="I5" s="3">
        <f>'Εθνική'!K17</f>
        <v>-2608</v>
      </c>
      <c r="J5" s="3">
        <f>'Εθνική'!L17</f>
        <v>-209</v>
      </c>
    </row>
    <row r="6">
      <c r="A6" s="1" t="s">
        <v>4</v>
      </c>
      <c r="B6" s="3">
        <f>Eurobank!B17</f>
        <v>1514</v>
      </c>
      <c r="C6" s="3">
        <f>Eurobank!C17</f>
        <v>1136</v>
      </c>
      <c r="D6" s="3">
        <f>Eurobank!D17</f>
        <v>1353</v>
      </c>
      <c r="E6" s="3">
        <f>Eurobank!E17</f>
        <v>397</v>
      </c>
      <c r="F6" s="3">
        <f>Eurobank!F17</f>
        <v>245</v>
      </c>
      <c r="G6" s="3" t="str">
        <f>Eurobank!G17</f>
        <v/>
      </c>
      <c r="H6" s="3" t="str">
        <f>Eurobank!H17</f>
        <v/>
      </c>
      <c r="I6" s="3" t="str">
        <f>Eurobank!I17</f>
        <v/>
      </c>
      <c r="J6" s="3" t="str">
        <f>Eurobank!J17</f>
        <v/>
      </c>
    </row>
    <row r="7">
      <c r="A7" s="2"/>
    </row>
    <row r="8">
      <c r="A8" s="2"/>
    </row>
    <row r="9">
      <c r="A9" s="4" t="s">
        <v>5</v>
      </c>
    </row>
    <row r="19" ht="1.5" customHeight="1"/>
    <row r="23" ht="1.5" customHeight="1"/>
    <row r="25" ht="1.5" customHeight="1"/>
    <row r="26">
      <c r="A26" s="2"/>
    </row>
    <row r="27">
      <c r="A27" s="2"/>
    </row>
    <row r="28">
      <c r="A28" s="2"/>
    </row>
    <row r="29">
      <c r="A29" s="2"/>
    </row>
    <row r="30">
      <c r="A30" s="2"/>
    </row>
    <row r="31">
      <c r="A31" s="2"/>
    </row>
    <row r="32">
      <c r="A32" s="2"/>
    </row>
    <row r="33">
      <c r="A33" s="2"/>
    </row>
    <row r="34">
      <c r="A34" s="2"/>
    </row>
    <row r="35">
      <c r="A35" s="2"/>
    </row>
    <row r="36">
      <c r="A36" s="2"/>
    </row>
    <row r="37">
      <c r="A37" s="2"/>
    </row>
    <row r="38">
      <c r="A38" s="2"/>
    </row>
    <row r="39">
      <c r="A39" s="2"/>
    </row>
    <row r="40">
      <c r="A40" s="2"/>
    </row>
    <row r="41">
      <c r="A41" s="2"/>
    </row>
    <row r="42">
      <c r="A42" s="2"/>
    </row>
    <row r="43">
      <c r="A43" s="2"/>
    </row>
    <row r="44">
      <c r="A44" s="2"/>
    </row>
    <row r="45">
      <c r="A45" s="2"/>
    </row>
    <row r="46">
      <c r="A46" s="2"/>
    </row>
    <row r="47">
      <c r="A47" s="2"/>
    </row>
    <row r="48">
      <c r="A48" s="2"/>
    </row>
    <row r="49">
      <c r="A49" s="2"/>
    </row>
    <row r="50">
      <c r="A50" s="2"/>
    </row>
    <row r="51">
      <c r="A51" s="2"/>
    </row>
    <row r="52">
      <c r="A52" s="2"/>
    </row>
    <row r="53">
      <c r="A53" s="2"/>
    </row>
    <row r="54">
      <c r="A54" s="2"/>
    </row>
    <row r="55">
      <c r="A55" s="2"/>
    </row>
    <row r="56">
      <c r="A56" s="2"/>
    </row>
    <row r="57">
      <c r="A57" s="2"/>
    </row>
    <row r="58">
      <c r="A58" s="2"/>
    </row>
    <row r="59">
      <c r="A59" s="2"/>
    </row>
    <row r="60">
      <c r="A60" s="2"/>
    </row>
    <row r="61">
      <c r="A61" s="2"/>
    </row>
    <row r="62">
      <c r="A62" s="2"/>
    </row>
    <row r="63">
      <c r="A63" s="2"/>
    </row>
    <row r="64">
      <c r="A64" s="2"/>
    </row>
    <row r="65">
      <c r="A65" s="2"/>
    </row>
    <row r="66">
      <c r="A66" s="2"/>
    </row>
    <row r="67">
      <c r="A67" s="2"/>
    </row>
    <row r="68">
      <c r="A68" s="2"/>
    </row>
    <row r="69">
      <c r="A69" s="2"/>
    </row>
    <row r="70">
      <c r="A70" s="2"/>
    </row>
    <row r="71">
      <c r="A71" s="2"/>
    </row>
    <row r="72">
      <c r="A72" s="2"/>
    </row>
    <row r="73">
      <c r="A73" s="2"/>
    </row>
    <row r="74">
      <c r="A74" s="2"/>
    </row>
    <row r="75">
      <c r="A75" s="2"/>
    </row>
    <row r="76">
      <c r="A76" s="2"/>
    </row>
    <row r="77">
      <c r="A77" s="2"/>
    </row>
    <row r="78">
      <c r="A78" s="2"/>
    </row>
    <row r="79">
      <c r="A79" s="2"/>
    </row>
    <row r="80">
      <c r="A80" s="2"/>
    </row>
    <row r="81">
      <c r="A81" s="2"/>
    </row>
    <row r="82">
      <c r="A82" s="2"/>
    </row>
    <row r="83">
      <c r="A83" s="2"/>
    </row>
    <row r="84">
      <c r="A84" s="2"/>
    </row>
    <row r="85">
      <c r="A85" s="2"/>
    </row>
    <row r="86">
      <c r="A86" s="2"/>
    </row>
    <row r="87">
      <c r="A87" s="2"/>
    </row>
    <row r="88">
      <c r="A88" s="2"/>
    </row>
    <row r="89">
      <c r="A89" s="2"/>
    </row>
    <row r="90">
      <c r="A90" s="2"/>
    </row>
    <row r="91">
      <c r="A91" s="2"/>
    </row>
    <row r="92">
      <c r="A92" s="2"/>
    </row>
    <row r="93">
      <c r="A93" s="2"/>
    </row>
    <row r="94">
      <c r="A94" s="2"/>
    </row>
    <row r="95">
      <c r="A95" s="2"/>
    </row>
    <row r="96">
      <c r="A96" s="2"/>
    </row>
    <row r="97">
      <c r="A97" s="2"/>
    </row>
    <row r="98">
      <c r="A98" s="2"/>
    </row>
    <row r="99">
      <c r="A99" s="2"/>
    </row>
    <row r="100">
      <c r="A100" s="2"/>
    </row>
    <row r="101">
      <c r="A101" s="2"/>
    </row>
    <row r="102">
      <c r="A102" s="2"/>
    </row>
    <row r="103">
      <c r="A103" s="2"/>
    </row>
    <row r="104">
      <c r="A104" s="2"/>
    </row>
    <row r="105">
      <c r="A105" s="2"/>
    </row>
    <row r="106">
      <c r="A106" s="2"/>
    </row>
    <row r="107">
      <c r="A107" s="2"/>
    </row>
    <row r="108">
      <c r="A108" s="2"/>
    </row>
    <row r="109">
      <c r="A109" s="2"/>
    </row>
    <row r="110">
      <c r="A110" s="2"/>
    </row>
    <row r="111">
      <c r="A111" s="2"/>
    </row>
    <row r="112">
      <c r="A112" s="2"/>
    </row>
    <row r="113">
      <c r="A113" s="2"/>
    </row>
    <row r="114">
      <c r="A114" s="2"/>
    </row>
    <row r="115">
      <c r="A115" s="2"/>
    </row>
    <row r="116">
      <c r="A116" s="2"/>
    </row>
    <row r="117">
      <c r="A117" s="2"/>
    </row>
    <row r="118">
      <c r="A118" s="2"/>
    </row>
    <row r="119">
      <c r="A119" s="2"/>
    </row>
    <row r="120">
      <c r="A120" s="2"/>
    </row>
    <row r="121">
      <c r="A121" s="2"/>
    </row>
    <row r="122">
      <c r="A122" s="2"/>
    </row>
    <row r="123">
      <c r="A123" s="2"/>
    </row>
    <row r="124">
      <c r="A124" s="2"/>
    </row>
    <row r="125">
      <c r="A125" s="2"/>
    </row>
    <row r="126">
      <c r="A126" s="2"/>
    </row>
    <row r="127">
      <c r="A127" s="2"/>
    </row>
    <row r="128">
      <c r="A128" s="2"/>
    </row>
    <row r="129">
      <c r="A129" s="2"/>
    </row>
    <row r="130">
      <c r="A130" s="2"/>
    </row>
    <row r="131">
      <c r="A131" s="2"/>
    </row>
    <row r="132">
      <c r="A132" s="2"/>
    </row>
    <row r="133">
      <c r="A133" s="2"/>
    </row>
    <row r="134">
      <c r="A134" s="2"/>
    </row>
    <row r="135">
      <c r="A135" s="2"/>
    </row>
    <row r="136">
      <c r="A136" s="2"/>
    </row>
    <row r="137">
      <c r="A137" s="2"/>
    </row>
    <row r="138">
      <c r="A138" s="2"/>
    </row>
    <row r="139">
      <c r="A139" s="2"/>
    </row>
    <row r="140">
      <c r="A140" s="2"/>
    </row>
    <row r="141">
      <c r="A141" s="2"/>
    </row>
    <row r="142">
      <c r="A142" s="2"/>
    </row>
    <row r="143">
      <c r="A143" s="2"/>
    </row>
    <row r="144">
      <c r="A144" s="2"/>
    </row>
    <row r="145">
      <c r="A145" s="2"/>
    </row>
    <row r="146">
      <c r="A146" s="2"/>
    </row>
    <row r="147">
      <c r="A147" s="2"/>
    </row>
    <row r="148">
      <c r="A148" s="2"/>
    </row>
    <row r="149">
      <c r="A149" s="2"/>
    </row>
    <row r="150">
      <c r="A150" s="2"/>
    </row>
    <row r="151">
      <c r="A151" s="2"/>
    </row>
    <row r="152">
      <c r="A152" s="2"/>
    </row>
    <row r="153">
      <c r="A153" s="2"/>
    </row>
    <row r="154">
      <c r="A154" s="2"/>
    </row>
    <row r="155">
      <c r="A155" s="2"/>
    </row>
    <row r="156">
      <c r="A156" s="2"/>
    </row>
    <row r="157">
      <c r="A157" s="2"/>
    </row>
    <row r="158">
      <c r="A158" s="2"/>
    </row>
    <row r="159">
      <c r="A159" s="2"/>
    </row>
    <row r="160">
      <c r="A160" s="2"/>
    </row>
    <row r="161">
      <c r="A161" s="2"/>
    </row>
    <row r="162">
      <c r="A162" s="2"/>
    </row>
    <row r="163">
      <c r="A163" s="2"/>
    </row>
    <row r="164">
      <c r="A164" s="2"/>
    </row>
    <row r="165">
      <c r="A165" s="2"/>
    </row>
    <row r="166">
      <c r="A166" s="2"/>
    </row>
    <row r="167">
      <c r="A167" s="2"/>
    </row>
    <row r="168">
      <c r="A168" s="2"/>
    </row>
    <row r="169">
      <c r="A169" s="2"/>
    </row>
    <row r="170">
      <c r="A170" s="2"/>
    </row>
    <row r="171">
      <c r="A171" s="2"/>
    </row>
    <row r="172">
      <c r="A172" s="2"/>
    </row>
    <row r="173">
      <c r="A173" s="2"/>
    </row>
    <row r="174">
      <c r="A174" s="2"/>
    </row>
    <row r="175">
      <c r="A175" s="2"/>
    </row>
    <row r="176">
      <c r="A176" s="2"/>
    </row>
    <row r="177">
      <c r="A177" s="2"/>
    </row>
    <row r="178">
      <c r="A178" s="2"/>
    </row>
    <row r="179">
      <c r="A179" s="2"/>
    </row>
    <row r="180">
      <c r="A180" s="2"/>
    </row>
    <row r="181">
      <c r="A181" s="2"/>
    </row>
    <row r="182">
      <c r="A182" s="2"/>
    </row>
    <row r="183">
      <c r="A183" s="2"/>
    </row>
    <row r="184">
      <c r="A184" s="2"/>
    </row>
    <row r="185">
      <c r="A185" s="2"/>
    </row>
    <row r="186">
      <c r="A186" s="2"/>
    </row>
    <row r="187">
      <c r="A187" s="2"/>
    </row>
    <row r="188">
      <c r="A188" s="2"/>
    </row>
    <row r="189">
      <c r="A189" s="2"/>
    </row>
    <row r="190">
      <c r="A190" s="2"/>
    </row>
    <row r="191">
      <c r="A191" s="2"/>
    </row>
    <row r="192">
      <c r="A192" s="2"/>
    </row>
    <row r="193">
      <c r="A193" s="2"/>
    </row>
    <row r="194">
      <c r="A194" s="2"/>
    </row>
    <row r="195">
      <c r="A195" s="2"/>
    </row>
    <row r="196">
      <c r="A196" s="2"/>
    </row>
    <row r="197">
      <c r="A197" s="2"/>
    </row>
    <row r="198">
      <c r="A198" s="2"/>
    </row>
    <row r="199">
      <c r="A199" s="2"/>
    </row>
    <row r="200">
      <c r="A200" s="2"/>
    </row>
    <row r="201">
      <c r="A201" s="2"/>
    </row>
    <row r="202">
      <c r="A202" s="2"/>
    </row>
    <row r="203">
      <c r="A203" s="2"/>
    </row>
    <row r="204">
      <c r="A204" s="2"/>
    </row>
    <row r="205">
      <c r="A205" s="2"/>
    </row>
    <row r="206">
      <c r="A206" s="2"/>
    </row>
    <row r="207">
      <c r="A207" s="2"/>
    </row>
    <row r="208">
      <c r="A208" s="2"/>
    </row>
    <row r="209">
      <c r="A209" s="2"/>
    </row>
    <row r="210">
      <c r="A210" s="2"/>
    </row>
    <row r="211">
      <c r="A211" s="2"/>
    </row>
    <row r="212">
      <c r="A212" s="2"/>
    </row>
    <row r="213">
      <c r="A213" s="2"/>
    </row>
    <row r="214">
      <c r="A214" s="2"/>
    </row>
    <row r="215">
      <c r="A215" s="2"/>
    </row>
    <row r="216">
      <c r="A216" s="2"/>
    </row>
    <row r="217">
      <c r="A217" s="2"/>
    </row>
    <row r="218">
      <c r="A218" s="2"/>
    </row>
    <row r="219">
      <c r="A219" s="2"/>
    </row>
    <row r="220">
      <c r="A220" s="2"/>
    </row>
    <row r="221">
      <c r="A221" s="2"/>
    </row>
    <row r="222">
      <c r="A222" s="2"/>
    </row>
    <row r="223">
      <c r="A223" s="2"/>
    </row>
    <row r="224">
      <c r="A224" s="2"/>
    </row>
    <row r="225">
      <c r="A225" s="2"/>
    </row>
    <row r="226">
      <c r="A226" s="2"/>
    </row>
    <row r="227">
      <c r="A227" s="2"/>
    </row>
    <row r="228">
      <c r="A228" s="2"/>
    </row>
    <row r="229">
      <c r="A229" s="2"/>
    </row>
    <row r="230">
      <c r="A230" s="2"/>
    </row>
    <row r="231">
      <c r="A231" s="2"/>
    </row>
    <row r="232">
      <c r="A232" s="2"/>
    </row>
    <row r="233">
      <c r="A233" s="2"/>
    </row>
    <row r="234">
      <c r="A234" s="2"/>
    </row>
    <row r="235">
      <c r="A235" s="2"/>
    </row>
    <row r="236">
      <c r="A236" s="2"/>
    </row>
    <row r="237">
      <c r="A237" s="2"/>
    </row>
    <row r="238">
      <c r="A238" s="2"/>
    </row>
    <row r="239">
      <c r="A239" s="2"/>
    </row>
    <row r="240">
      <c r="A240" s="2"/>
    </row>
    <row r="241">
      <c r="A241" s="2"/>
    </row>
    <row r="242">
      <c r="A242" s="2"/>
    </row>
    <row r="243">
      <c r="A243" s="2"/>
    </row>
    <row r="244">
      <c r="A244" s="2"/>
    </row>
    <row r="245">
      <c r="A245" s="2"/>
    </row>
    <row r="246">
      <c r="A246" s="2"/>
    </row>
    <row r="247">
      <c r="A247" s="2"/>
    </row>
    <row r="248">
      <c r="A248" s="2"/>
    </row>
    <row r="249">
      <c r="A249" s="2"/>
    </row>
    <row r="250">
      <c r="A250" s="2"/>
    </row>
    <row r="251">
      <c r="A251" s="2"/>
    </row>
    <row r="252">
      <c r="A252" s="2"/>
    </row>
    <row r="253">
      <c r="A253" s="2"/>
    </row>
    <row r="254">
      <c r="A254" s="2"/>
    </row>
    <row r="255">
      <c r="A255" s="2"/>
    </row>
    <row r="256">
      <c r="A256" s="2"/>
    </row>
    <row r="257">
      <c r="A257" s="2"/>
    </row>
    <row r="258">
      <c r="A258" s="2"/>
    </row>
    <row r="259">
      <c r="A259" s="2"/>
    </row>
    <row r="260">
      <c r="A260" s="2"/>
    </row>
    <row r="261">
      <c r="A261" s="2"/>
    </row>
    <row r="262">
      <c r="A262" s="2"/>
    </row>
    <row r="263">
      <c r="A263" s="2"/>
    </row>
    <row r="264">
      <c r="A264" s="2"/>
    </row>
    <row r="265">
      <c r="A265" s="2"/>
    </row>
    <row r="266">
      <c r="A266" s="2"/>
    </row>
    <row r="267">
      <c r="A267" s="2"/>
    </row>
    <row r="268">
      <c r="A268" s="2"/>
    </row>
    <row r="269">
      <c r="A269" s="2"/>
    </row>
    <row r="270">
      <c r="A270" s="2"/>
    </row>
    <row r="271">
      <c r="A271" s="2"/>
    </row>
    <row r="272">
      <c r="A272" s="2"/>
    </row>
    <row r="273">
      <c r="A273" s="2"/>
    </row>
    <row r="274">
      <c r="A274" s="2"/>
    </row>
    <row r="275">
      <c r="A275" s="2"/>
    </row>
    <row r="276">
      <c r="A276" s="2"/>
    </row>
    <row r="277">
      <c r="A277" s="2"/>
    </row>
    <row r="278">
      <c r="A278" s="2"/>
    </row>
    <row r="279">
      <c r="A279" s="2"/>
    </row>
    <row r="280">
      <c r="A280" s="2"/>
    </row>
    <row r="281">
      <c r="A281" s="2"/>
    </row>
    <row r="282">
      <c r="A282" s="2"/>
    </row>
    <row r="283">
      <c r="A283" s="2"/>
    </row>
    <row r="284">
      <c r="A284" s="2"/>
    </row>
    <row r="285">
      <c r="A285" s="2"/>
    </row>
    <row r="286">
      <c r="A286" s="2"/>
    </row>
    <row r="287">
      <c r="A287" s="2"/>
    </row>
    <row r="288">
      <c r="A288" s="2"/>
    </row>
    <row r="289">
      <c r="A289" s="2"/>
    </row>
    <row r="290">
      <c r="A290" s="2"/>
    </row>
    <row r="291">
      <c r="A291" s="2"/>
    </row>
    <row r="292">
      <c r="A292" s="2"/>
    </row>
    <row r="293">
      <c r="A293" s="2"/>
    </row>
    <row r="294">
      <c r="A294" s="2"/>
    </row>
    <row r="295">
      <c r="A295" s="2"/>
    </row>
    <row r="296">
      <c r="A296" s="2"/>
    </row>
    <row r="297">
      <c r="A297" s="2"/>
    </row>
    <row r="298">
      <c r="A298" s="2"/>
    </row>
    <row r="299">
      <c r="A299" s="2"/>
    </row>
    <row r="300">
      <c r="A300" s="2"/>
    </row>
    <row r="301">
      <c r="A301" s="2"/>
    </row>
    <row r="302">
      <c r="A302" s="2"/>
    </row>
    <row r="303">
      <c r="A303" s="2"/>
    </row>
    <row r="304">
      <c r="A304" s="2"/>
    </row>
    <row r="305">
      <c r="A305" s="2"/>
    </row>
    <row r="306">
      <c r="A306" s="2"/>
    </row>
    <row r="307">
      <c r="A307" s="2"/>
    </row>
    <row r="308">
      <c r="A308" s="2"/>
    </row>
    <row r="309">
      <c r="A309" s="2"/>
    </row>
    <row r="310">
      <c r="A310" s="2"/>
    </row>
    <row r="311">
      <c r="A311" s="2"/>
    </row>
    <row r="312">
      <c r="A312" s="2"/>
    </row>
    <row r="313">
      <c r="A313" s="2"/>
    </row>
    <row r="314">
      <c r="A314" s="2"/>
    </row>
    <row r="315">
      <c r="A315" s="2"/>
    </row>
    <row r="316">
      <c r="A316" s="2"/>
    </row>
    <row r="317">
      <c r="A317" s="2"/>
    </row>
    <row r="318">
      <c r="A318" s="2"/>
    </row>
    <row r="319">
      <c r="A319" s="2"/>
    </row>
    <row r="320">
      <c r="A320" s="2"/>
    </row>
    <row r="321">
      <c r="A321" s="2"/>
    </row>
    <row r="322">
      <c r="A322" s="2"/>
    </row>
    <row r="323">
      <c r="A323" s="2"/>
    </row>
    <row r="324">
      <c r="A324" s="2"/>
    </row>
    <row r="325">
      <c r="A325" s="2"/>
    </row>
    <row r="326">
      <c r="A326" s="2"/>
    </row>
    <row r="327">
      <c r="A327" s="2"/>
    </row>
    <row r="328">
      <c r="A328" s="2"/>
    </row>
    <row r="329">
      <c r="A329" s="2"/>
    </row>
    <row r="330">
      <c r="A330" s="2"/>
    </row>
    <row r="331">
      <c r="A331" s="2"/>
    </row>
    <row r="332">
      <c r="A332" s="2"/>
    </row>
    <row r="333">
      <c r="A333" s="2"/>
    </row>
    <row r="334">
      <c r="A334" s="2"/>
    </row>
    <row r="335">
      <c r="A335" s="2"/>
    </row>
    <row r="336">
      <c r="A336" s="2"/>
    </row>
    <row r="337">
      <c r="A337" s="2"/>
    </row>
    <row r="338">
      <c r="A338" s="2"/>
    </row>
    <row r="339">
      <c r="A339" s="2"/>
    </row>
    <row r="340">
      <c r="A340" s="2"/>
    </row>
    <row r="341">
      <c r="A341" s="2"/>
    </row>
    <row r="342">
      <c r="A342" s="2"/>
    </row>
    <row r="343">
      <c r="A343" s="2"/>
    </row>
    <row r="344">
      <c r="A344" s="2"/>
    </row>
    <row r="345">
      <c r="A345" s="2"/>
    </row>
    <row r="346">
      <c r="A346" s="2"/>
    </row>
    <row r="347">
      <c r="A347" s="2"/>
    </row>
    <row r="348">
      <c r="A348" s="2"/>
    </row>
    <row r="349">
      <c r="A349" s="2"/>
    </row>
    <row r="350">
      <c r="A350" s="2"/>
    </row>
    <row r="351">
      <c r="A351" s="2"/>
    </row>
    <row r="352">
      <c r="A352" s="2"/>
    </row>
    <row r="353">
      <c r="A353" s="2"/>
    </row>
    <row r="354">
      <c r="A354" s="2"/>
    </row>
    <row r="355">
      <c r="A355" s="2"/>
    </row>
    <row r="356">
      <c r="A356" s="2"/>
    </row>
    <row r="357">
      <c r="A357" s="2"/>
    </row>
    <row r="358">
      <c r="A358" s="2"/>
    </row>
    <row r="359">
      <c r="A359" s="2"/>
    </row>
    <row r="360">
      <c r="A360" s="2"/>
    </row>
    <row r="361">
      <c r="A361" s="2"/>
    </row>
    <row r="362">
      <c r="A362" s="2"/>
    </row>
    <row r="363">
      <c r="A363" s="2"/>
    </row>
    <row r="364">
      <c r="A364" s="2"/>
    </row>
    <row r="365">
      <c r="A365" s="2"/>
    </row>
    <row r="366">
      <c r="A366" s="2"/>
    </row>
    <row r="367">
      <c r="A367" s="2"/>
    </row>
    <row r="368">
      <c r="A368" s="2"/>
    </row>
    <row r="369">
      <c r="A369" s="2"/>
    </row>
    <row r="370">
      <c r="A370" s="2"/>
    </row>
    <row r="371">
      <c r="A371" s="2"/>
    </row>
    <row r="372">
      <c r="A372" s="2"/>
    </row>
    <row r="373">
      <c r="A373" s="2"/>
    </row>
    <row r="374">
      <c r="A374" s="2"/>
    </row>
    <row r="375">
      <c r="A375" s="2"/>
    </row>
    <row r="376">
      <c r="A376" s="2"/>
    </row>
    <row r="377">
      <c r="A377" s="2"/>
    </row>
    <row r="378">
      <c r="A378" s="2"/>
    </row>
    <row r="379">
      <c r="A379" s="2"/>
    </row>
    <row r="380">
      <c r="A380" s="2"/>
    </row>
    <row r="381">
      <c r="A381" s="2"/>
    </row>
    <row r="382">
      <c r="A382" s="2"/>
    </row>
    <row r="383">
      <c r="A383" s="2"/>
    </row>
    <row r="384">
      <c r="A384" s="2"/>
    </row>
    <row r="385">
      <c r="A385" s="2"/>
    </row>
    <row r="386">
      <c r="A386" s="2"/>
    </row>
    <row r="387">
      <c r="A387" s="2"/>
    </row>
    <row r="388">
      <c r="A388" s="2"/>
    </row>
    <row r="389">
      <c r="A389" s="2"/>
    </row>
    <row r="390">
      <c r="A390" s="2"/>
    </row>
    <row r="391">
      <c r="A391" s="2"/>
    </row>
    <row r="392">
      <c r="A392" s="2"/>
    </row>
    <row r="393">
      <c r="A393" s="2"/>
    </row>
    <row r="394">
      <c r="A394" s="2"/>
    </row>
    <row r="395">
      <c r="A395" s="2"/>
    </row>
    <row r="396">
      <c r="A396" s="2"/>
    </row>
    <row r="397">
      <c r="A397" s="2"/>
    </row>
    <row r="398">
      <c r="A398" s="2"/>
    </row>
    <row r="399">
      <c r="A399" s="2"/>
    </row>
    <row r="400">
      <c r="A400" s="2"/>
    </row>
    <row r="401">
      <c r="A401" s="2"/>
    </row>
    <row r="402">
      <c r="A402" s="2"/>
    </row>
    <row r="403">
      <c r="A403" s="2"/>
    </row>
    <row r="404">
      <c r="A404" s="2"/>
    </row>
    <row r="405">
      <c r="A405" s="2"/>
    </row>
    <row r="406">
      <c r="A406" s="2"/>
    </row>
    <row r="407">
      <c r="A407" s="2"/>
    </row>
    <row r="408">
      <c r="A408" s="2"/>
    </row>
    <row r="409">
      <c r="A409" s="2"/>
    </row>
    <row r="410">
      <c r="A410" s="2"/>
    </row>
    <row r="411">
      <c r="A411" s="2"/>
    </row>
    <row r="412">
      <c r="A412" s="2"/>
    </row>
    <row r="413">
      <c r="A413" s="2"/>
    </row>
    <row r="414">
      <c r="A414" s="2"/>
    </row>
    <row r="415">
      <c r="A415" s="2"/>
    </row>
    <row r="416">
      <c r="A416" s="2"/>
    </row>
    <row r="417">
      <c r="A417" s="2"/>
    </row>
    <row r="418">
      <c r="A418" s="2"/>
    </row>
    <row r="419">
      <c r="A419" s="2"/>
    </row>
    <row r="420">
      <c r="A420" s="2"/>
    </row>
    <row r="421">
      <c r="A421" s="2"/>
    </row>
    <row r="422">
      <c r="A422" s="2"/>
    </row>
    <row r="423">
      <c r="A423" s="2"/>
    </row>
    <row r="424">
      <c r="A424" s="2"/>
    </row>
    <row r="425">
      <c r="A425" s="2"/>
    </row>
    <row r="426">
      <c r="A426" s="2"/>
    </row>
    <row r="427">
      <c r="A427" s="2"/>
    </row>
    <row r="428">
      <c r="A428" s="2"/>
    </row>
    <row r="429">
      <c r="A429" s="2"/>
    </row>
    <row r="430">
      <c r="A430" s="2"/>
    </row>
    <row r="431">
      <c r="A431" s="2"/>
    </row>
    <row r="432">
      <c r="A432" s="2"/>
    </row>
    <row r="433">
      <c r="A433" s="2"/>
    </row>
    <row r="434">
      <c r="A434" s="2"/>
    </row>
    <row r="435">
      <c r="A435" s="2"/>
    </row>
    <row r="436">
      <c r="A436" s="2"/>
    </row>
    <row r="437">
      <c r="A437" s="2"/>
    </row>
    <row r="438">
      <c r="A438" s="2"/>
    </row>
    <row r="439">
      <c r="A439" s="2"/>
    </row>
    <row r="440">
      <c r="A440" s="2"/>
    </row>
    <row r="441">
      <c r="A441" s="2"/>
    </row>
    <row r="442">
      <c r="A442" s="2"/>
    </row>
    <row r="443">
      <c r="A443" s="2"/>
    </row>
    <row r="444">
      <c r="A444" s="2"/>
    </row>
    <row r="445">
      <c r="A445" s="2"/>
    </row>
    <row r="446">
      <c r="A446" s="2"/>
    </row>
    <row r="447">
      <c r="A447" s="2"/>
    </row>
    <row r="448">
      <c r="A448" s="2"/>
    </row>
    <row r="449">
      <c r="A449" s="2"/>
    </row>
    <row r="450">
      <c r="A450" s="2"/>
    </row>
    <row r="451">
      <c r="A451" s="2"/>
    </row>
    <row r="452">
      <c r="A452" s="2"/>
    </row>
    <row r="453">
      <c r="A453" s="2"/>
    </row>
    <row r="454">
      <c r="A454" s="2"/>
    </row>
    <row r="455">
      <c r="A455" s="2"/>
    </row>
    <row r="456">
      <c r="A456" s="2"/>
    </row>
    <row r="457">
      <c r="A457" s="2"/>
    </row>
    <row r="458">
      <c r="A458" s="2"/>
    </row>
    <row r="459">
      <c r="A459" s="2"/>
    </row>
    <row r="460">
      <c r="A460" s="2"/>
    </row>
    <row r="461">
      <c r="A461" s="2"/>
    </row>
    <row r="462">
      <c r="A462" s="2"/>
    </row>
    <row r="463">
      <c r="A463" s="2"/>
    </row>
    <row r="464">
      <c r="A464" s="2"/>
    </row>
    <row r="465">
      <c r="A465" s="2"/>
    </row>
    <row r="466">
      <c r="A466" s="2"/>
    </row>
    <row r="467">
      <c r="A467" s="2"/>
    </row>
    <row r="468">
      <c r="A468" s="2"/>
    </row>
    <row r="469">
      <c r="A469" s="2"/>
    </row>
    <row r="470">
      <c r="A470" s="2"/>
    </row>
    <row r="471">
      <c r="A471" s="2"/>
    </row>
    <row r="472">
      <c r="A472" s="2"/>
    </row>
    <row r="473">
      <c r="A473" s="2"/>
    </row>
    <row r="474">
      <c r="A474" s="2"/>
    </row>
    <row r="475">
      <c r="A475" s="2"/>
    </row>
    <row r="476">
      <c r="A476" s="2"/>
    </row>
    <row r="477">
      <c r="A477" s="2"/>
    </row>
    <row r="478">
      <c r="A478" s="2"/>
    </row>
    <row r="479">
      <c r="A479" s="2"/>
    </row>
    <row r="480">
      <c r="A480" s="2"/>
    </row>
    <row r="481">
      <c r="A481" s="2"/>
    </row>
    <row r="482">
      <c r="A482" s="2"/>
    </row>
    <row r="483">
      <c r="A483" s="2"/>
    </row>
    <row r="484">
      <c r="A484" s="2"/>
    </row>
    <row r="485">
      <c r="A485" s="2"/>
    </row>
    <row r="486">
      <c r="A486" s="2"/>
    </row>
    <row r="487">
      <c r="A487" s="2"/>
    </row>
    <row r="488">
      <c r="A488" s="2"/>
    </row>
    <row r="489">
      <c r="A489" s="2"/>
    </row>
    <row r="490">
      <c r="A490" s="2"/>
    </row>
    <row r="491">
      <c r="A491" s="2"/>
    </row>
    <row r="492">
      <c r="A492" s="2"/>
    </row>
    <row r="493">
      <c r="A493" s="2"/>
    </row>
    <row r="494">
      <c r="A494" s="2"/>
    </row>
    <row r="495">
      <c r="A495" s="2"/>
    </row>
    <row r="496">
      <c r="A496" s="2"/>
    </row>
    <row r="497">
      <c r="A497" s="2"/>
    </row>
    <row r="498">
      <c r="A498" s="2"/>
    </row>
    <row r="499">
      <c r="A499" s="2"/>
    </row>
    <row r="500">
      <c r="A500" s="2"/>
    </row>
    <row r="501">
      <c r="A501" s="2"/>
    </row>
    <row r="502">
      <c r="A502" s="2"/>
    </row>
    <row r="503">
      <c r="A503" s="2"/>
    </row>
    <row r="504">
      <c r="A504" s="2"/>
    </row>
    <row r="505">
      <c r="A505" s="2"/>
    </row>
    <row r="506">
      <c r="A506" s="2"/>
    </row>
    <row r="507">
      <c r="A507" s="2"/>
    </row>
    <row r="508">
      <c r="A508" s="2"/>
    </row>
    <row r="509">
      <c r="A509" s="2"/>
    </row>
    <row r="510">
      <c r="A510" s="2"/>
    </row>
    <row r="511">
      <c r="A511" s="2"/>
    </row>
    <row r="512">
      <c r="A512" s="2"/>
    </row>
    <row r="513">
      <c r="A513" s="2"/>
    </row>
    <row r="514">
      <c r="A514" s="2"/>
    </row>
    <row r="515">
      <c r="A515" s="2"/>
    </row>
    <row r="516">
      <c r="A516" s="2"/>
    </row>
    <row r="517">
      <c r="A517" s="2"/>
    </row>
    <row r="518">
      <c r="A518" s="2"/>
    </row>
    <row r="519">
      <c r="A519" s="2"/>
    </row>
    <row r="520">
      <c r="A520" s="2"/>
    </row>
    <row r="521">
      <c r="A521" s="2"/>
    </row>
    <row r="522">
      <c r="A522" s="2"/>
    </row>
    <row r="523">
      <c r="A523" s="2"/>
    </row>
    <row r="524">
      <c r="A524" s="2"/>
    </row>
    <row r="525">
      <c r="A525" s="2"/>
    </row>
    <row r="526">
      <c r="A526" s="2"/>
    </row>
    <row r="527">
      <c r="A527" s="2"/>
    </row>
    <row r="528">
      <c r="A528" s="2"/>
    </row>
    <row r="529">
      <c r="A529" s="2"/>
    </row>
    <row r="530">
      <c r="A530" s="2"/>
    </row>
    <row r="531">
      <c r="A531" s="2"/>
    </row>
    <row r="532">
      <c r="A532" s="2"/>
    </row>
    <row r="533">
      <c r="A533" s="2"/>
    </row>
    <row r="534">
      <c r="A534" s="2"/>
    </row>
    <row r="535">
      <c r="A535" s="2"/>
    </row>
    <row r="536">
      <c r="A536" s="2"/>
    </row>
    <row r="537">
      <c r="A537" s="2"/>
    </row>
    <row r="538">
      <c r="A538" s="2"/>
    </row>
    <row r="539">
      <c r="A539" s="2"/>
    </row>
    <row r="540">
      <c r="A540" s="2"/>
    </row>
    <row r="541">
      <c r="A541" s="2"/>
    </row>
    <row r="542">
      <c r="A542" s="2"/>
    </row>
    <row r="543">
      <c r="A543" s="2"/>
    </row>
    <row r="544">
      <c r="A544" s="2"/>
    </row>
    <row r="545">
      <c r="A545" s="2"/>
    </row>
    <row r="546">
      <c r="A546" s="2"/>
    </row>
    <row r="547">
      <c r="A547" s="2"/>
    </row>
    <row r="548">
      <c r="A548" s="2"/>
    </row>
    <row r="549">
      <c r="A549" s="2"/>
    </row>
    <row r="550">
      <c r="A550" s="2"/>
    </row>
    <row r="551">
      <c r="A551" s="2"/>
    </row>
    <row r="552">
      <c r="A552" s="2"/>
    </row>
    <row r="553">
      <c r="A553" s="2"/>
    </row>
    <row r="554">
      <c r="A554" s="2"/>
    </row>
    <row r="555">
      <c r="A555" s="2"/>
    </row>
    <row r="556">
      <c r="A556" s="2"/>
    </row>
    <row r="557">
      <c r="A557" s="2"/>
    </row>
    <row r="558">
      <c r="A558" s="2"/>
    </row>
    <row r="559">
      <c r="A559" s="2"/>
    </row>
    <row r="560">
      <c r="A560" s="2"/>
    </row>
    <row r="561">
      <c r="A561" s="2"/>
    </row>
    <row r="562">
      <c r="A562" s="2"/>
    </row>
    <row r="563">
      <c r="A563" s="2"/>
    </row>
    <row r="564">
      <c r="A564" s="2"/>
    </row>
    <row r="565">
      <c r="A565" s="2"/>
    </row>
    <row r="566">
      <c r="A566" s="2"/>
    </row>
    <row r="567">
      <c r="A567" s="2"/>
    </row>
    <row r="568">
      <c r="A568" s="2"/>
    </row>
    <row r="569">
      <c r="A569" s="2"/>
    </row>
    <row r="570">
      <c r="A570" s="2"/>
    </row>
    <row r="571">
      <c r="A571" s="2"/>
    </row>
    <row r="572">
      <c r="A572" s="2"/>
    </row>
    <row r="573">
      <c r="A573" s="2"/>
    </row>
    <row r="574">
      <c r="A574" s="2"/>
    </row>
    <row r="575">
      <c r="A575" s="2"/>
    </row>
    <row r="576">
      <c r="A576" s="2"/>
    </row>
    <row r="577">
      <c r="A577" s="2"/>
    </row>
    <row r="578">
      <c r="A578" s="2"/>
    </row>
    <row r="579">
      <c r="A579" s="2"/>
    </row>
    <row r="580">
      <c r="A580" s="2"/>
    </row>
    <row r="581">
      <c r="A581" s="2"/>
    </row>
    <row r="582">
      <c r="A582" s="2"/>
    </row>
    <row r="583">
      <c r="A583" s="2"/>
    </row>
    <row r="584">
      <c r="A584" s="2"/>
    </row>
    <row r="585">
      <c r="A585" s="2"/>
    </row>
    <row r="586">
      <c r="A586" s="2"/>
    </row>
    <row r="587">
      <c r="A587" s="2"/>
    </row>
    <row r="588">
      <c r="A588" s="2"/>
    </row>
    <row r="589">
      <c r="A589" s="2"/>
    </row>
    <row r="590">
      <c r="A590" s="2"/>
    </row>
    <row r="591">
      <c r="A591" s="2"/>
    </row>
    <row r="592">
      <c r="A592" s="2"/>
    </row>
    <row r="593">
      <c r="A593" s="2"/>
    </row>
    <row r="594">
      <c r="A594" s="2"/>
    </row>
    <row r="595">
      <c r="A595" s="2"/>
    </row>
    <row r="596">
      <c r="A596" s="2"/>
    </row>
    <row r="597">
      <c r="A597" s="2"/>
    </row>
    <row r="598">
      <c r="A598" s="2"/>
    </row>
    <row r="599">
      <c r="A599" s="2"/>
    </row>
    <row r="600">
      <c r="A600" s="2"/>
    </row>
    <row r="601">
      <c r="A601" s="2"/>
    </row>
    <row r="602">
      <c r="A602" s="2"/>
    </row>
    <row r="603">
      <c r="A603" s="2"/>
    </row>
    <row r="604">
      <c r="A604" s="2"/>
    </row>
    <row r="605">
      <c r="A605" s="2"/>
    </row>
    <row r="606">
      <c r="A606" s="2"/>
    </row>
    <row r="607">
      <c r="A607" s="2"/>
    </row>
    <row r="608">
      <c r="A608" s="2"/>
    </row>
    <row r="609">
      <c r="A609" s="2"/>
    </row>
    <row r="610">
      <c r="A610" s="2"/>
    </row>
    <row r="611">
      <c r="A611" s="2"/>
    </row>
    <row r="612">
      <c r="A612" s="2"/>
    </row>
    <row r="613">
      <c r="A613" s="2"/>
    </row>
    <row r="614">
      <c r="A614" s="2"/>
    </row>
    <row r="615">
      <c r="A615" s="2"/>
    </row>
    <row r="616">
      <c r="A616" s="2"/>
    </row>
    <row r="617">
      <c r="A617" s="2"/>
    </row>
    <row r="618">
      <c r="A618" s="2"/>
    </row>
    <row r="619">
      <c r="A619" s="2"/>
    </row>
    <row r="620">
      <c r="A620" s="2"/>
    </row>
    <row r="621">
      <c r="A621" s="2"/>
    </row>
    <row r="622">
      <c r="A622" s="2"/>
    </row>
    <row r="623">
      <c r="A623" s="2"/>
    </row>
    <row r="624">
      <c r="A624" s="2"/>
    </row>
    <row r="625">
      <c r="A625" s="2"/>
    </row>
    <row r="626">
      <c r="A626" s="2"/>
    </row>
    <row r="627">
      <c r="A627" s="2"/>
    </row>
    <row r="628">
      <c r="A628" s="2"/>
    </row>
    <row r="629">
      <c r="A629" s="2"/>
    </row>
    <row r="630">
      <c r="A630" s="2"/>
    </row>
    <row r="631">
      <c r="A631" s="2"/>
    </row>
    <row r="632">
      <c r="A632" s="2"/>
    </row>
    <row r="633">
      <c r="A633" s="2"/>
    </row>
    <row r="634">
      <c r="A634" s="2"/>
    </row>
    <row r="635">
      <c r="A635" s="2"/>
    </row>
    <row r="636">
      <c r="A636" s="2"/>
    </row>
    <row r="637">
      <c r="A637" s="2"/>
    </row>
    <row r="638">
      <c r="A638" s="2"/>
    </row>
    <row r="639">
      <c r="A639" s="2"/>
    </row>
    <row r="640">
      <c r="A640" s="2"/>
    </row>
    <row r="641">
      <c r="A641" s="2"/>
    </row>
    <row r="642">
      <c r="A642" s="2"/>
    </row>
    <row r="643">
      <c r="A643" s="2"/>
    </row>
    <row r="644">
      <c r="A644" s="2"/>
    </row>
    <row r="645">
      <c r="A645" s="2"/>
    </row>
    <row r="646">
      <c r="A646" s="2"/>
    </row>
    <row r="647">
      <c r="A647" s="2"/>
    </row>
    <row r="648">
      <c r="A648" s="2"/>
    </row>
    <row r="649">
      <c r="A649" s="2"/>
    </row>
    <row r="650">
      <c r="A650" s="2"/>
    </row>
    <row r="651">
      <c r="A651" s="2"/>
    </row>
    <row r="652">
      <c r="A652" s="2"/>
    </row>
    <row r="653">
      <c r="A653" s="2"/>
    </row>
    <row r="654">
      <c r="A654" s="2"/>
    </row>
    <row r="655">
      <c r="A655" s="2"/>
    </row>
    <row r="656">
      <c r="A656" s="2"/>
    </row>
    <row r="657">
      <c r="A657" s="2"/>
    </row>
    <row r="658">
      <c r="A658" s="2"/>
    </row>
    <row r="659">
      <c r="A659" s="2"/>
    </row>
    <row r="660">
      <c r="A660" s="2"/>
    </row>
    <row r="661">
      <c r="A661" s="2"/>
    </row>
    <row r="662">
      <c r="A662" s="2"/>
    </row>
    <row r="663">
      <c r="A663" s="2"/>
    </row>
    <row r="664">
      <c r="A664" s="2"/>
    </row>
    <row r="665">
      <c r="A665" s="2"/>
    </row>
    <row r="666">
      <c r="A666" s="2"/>
    </row>
    <row r="667">
      <c r="A667" s="2"/>
    </row>
    <row r="668">
      <c r="A668" s="2"/>
    </row>
    <row r="669">
      <c r="A669" s="2"/>
    </row>
    <row r="670">
      <c r="A670" s="2"/>
    </row>
    <row r="671">
      <c r="A671" s="2"/>
    </row>
    <row r="672">
      <c r="A672" s="2"/>
    </row>
    <row r="673">
      <c r="A673" s="2"/>
    </row>
    <row r="674">
      <c r="A674" s="2"/>
    </row>
    <row r="675">
      <c r="A675" s="2"/>
    </row>
    <row r="676">
      <c r="A676" s="2"/>
    </row>
    <row r="677">
      <c r="A677" s="2"/>
    </row>
    <row r="678">
      <c r="A678" s="2"/>
    </row>
    <row r="679">
      <c r="A679" s="2"/>
    </row>
    <row r="680">
      <c r="A680" s="2"/>
    </row>
    <row r="681">
      <c r="A681" s="2"/>
    </row>
    <row r="682">
      <c r="A682" s="2"/>
    </row>
    <row r="683">
      <c r="A683" s="2"/>
    </row>
    <row r="684">
      <c r="A684" s="2"/>
    </row>
    <row r="685">
      <c r="A685" s="2"/>
    </row>
    <row r="686">
      <c r="A686" s="2"/>
    </row>
    <row r="687">
      <c r="A687" s="2"/>
    </row>
    <row r="688">
      <c r="A688" s="2"/>
    </row>
    <row r="689">
      <c r="A689" s="2"/>
    </row>
    <row r="690">
      <c r="A690" s="2"/>
    </row>
    <row r="691">
      <c r="A691" s="2"/>
    </row>
    <row r="692">
      <c r="A692" s="2"/>
    </row>
    <row r="693">
      <c r="A693" s="2"/>
    </row>
    <row r="694">
      <c r="A694" s="2"/>
    </row>
    <row r="695">
      <c r="A695" s="2"/>
    </row>
    <row r="696">
      <c r="A696" s="2"/>
    </row>
    <row r="697">
      <c r="A697" s="2"/>
    </row>
    <row r="698">
      <c r="A698" s="2"/>
    </row>
    <row r="699">
      <c r="A699" s="2"/>
    </row>
    <row r="700">
      <c r="A700" s="2"/>
    </row>
    <row r="701">
      <c r="A701" s="2"/>
    </row>
    <row r="702">
      <c r="A702" s="2"/>
    </row>
    <row r="703">
      <c r="A703" s="2"/>
    </row>
    <row r="704">
      <c r="A704" s="2"/>
    </row>
    <row r="705">
      <c r="A705" s="2"/>
    </row>
    <row r="706">
      <c r="A706" s="2"/>
    </row>
    <row r="707">
      <c r="A707" s="2"/>
    </row>
    <row r="708">
      <c r="A708" s="2"/>
    </row>
    <row r="709">
      <c r="A709" s="2"/>
    </row>
    <row r="710">
      <c r="A710" s="2"/>
    </row>
    <row r="711">
      <c r="A711" s="2"/>
    </row>
    <row r="712">
      <c r="A712" s="2"/>
    </row>
    <row r="713">
      <c r="A713" s="2"/>
    </row>
    <row r="714">
      <c r="A714" s="2"/>
    </row>
    <row r="715">
      <c r="A715" s="2"/>
    </row>
    <row r="716">
      <c r="A716" s="2"/>
    </row>
    <row r="717">
      <c r="A717" s="2"/>
    </row>
    <row r="718">
      <c r="A718" s="2"/>
    </row>
    <row r="719">
      <c r="A719" s="2"/>
    </row>
    <row r="720">
      <c r="A720" s="2"/>
    </row>
    <row r="721">
      <c r="A721" s="2"/>
    </row>
    <row r="722">
      <c r="A722" s="2"/>
    </row>
    <row r="723">
      <c r="A723" s="2"/>
    </row>
    <row r="724">
      <c r="A724" s="2"/>
    </row>
    <row r="725">
      <c r="A725" s="2"/>
    </row>
    <row r="726">
      <c r="A726" s="2"/>
    </row>
    <row r="727">
      <c r="A727" s="2"/>
    </row>
    <row r="728">
      <c r="A728" s="2"/>
    </row>
    <row r="729">
      <c r="A729" s="2"/>
    </row>
    <row r="730">
      <c r="A730" s="2"/>
    </row>
    <row r="731">
      <c r="A731" s="2"/>
    </row>
    <row r="732">
      <c r="A732" s="2"/>
    </row>
    <row r="733">
      <c r="A733" s="2"/>
    </row>
    <row r="734">
      <c r="A734" s="2"/>
    </row>
    <row r="735">
      <c r="A735" s="2"/>
    </row>
    <row r="736">
      <c r="A736" s="2"/>
    </row>
    <row r="737">
      <c r="A737" s="2"/>
    </row>
    <row r="738">
      <c r="A738" s="2"/>
    </row>
    <row r="739">
      <c r="A739" s="2"/>
    </row>
    <row r="740">
      <c r="A740" s="2"/>
    </row>
    <row r="741">
      <c r="A741" s="2"/>
    </row>
    <row r="742">
      <c r="A742" s="2"/>
    </row>
    <row r="743">
      <c r="A743" s="2"/>
    </row>
    <row r="744">
      <c r="A744" s="2"/>
    </row>
    <row r="745">
      <c r="A745" s="2"/>
    </row>
    <row r="746">
      <c r="A746" s="2"/>
    </row>
    <row r="747">
      <c r="A747" s="2"/>
    </row>
    <row r="748">
      <c r="A748" s="2"/>
    </row>
    <row r="749">
      <c r="A749" s="2"/>
    </row>
    <row r="750">
      <c r="A750" s="2"/>
    </row>
    <row r="751">
      <c r="A751" s="2"/>
    </row>
    <row r="752">
      <c r="A752" s="2"/>
    </row>
    <row r="753">
      <c r="A753" s="2"/>
    </row>
    <row r="754">
      <c r="A754" s="2"/>
    </row>
    <row r="755">
      <c r="A755" s="2"/>
    </row>
    <row r="756">
      <c r="A756" s="2"/>
    </row>
    <row r="757">
      <c r="A757" s="2"/>
    </row>
    <row r="758">
      <c r="A758" s="2"/>
    </row>
    <row r="759">
      <c r="A759" s="2"/>
    </row>
    <row r="760">
      <c r="A760" s="2"/>
    </row>
    <row r="761">
      <c r="A761" s="2"/>
    </row>
    <row r="762">
      <c r="A762" s="2"/>
    </row>
    <row r="763">
      <c r="A763" s="2"/>
    </row>
    <row r="764">
      <c r="A764" s="2"/>
    </row>
    <row r="765">
      <c r="A765" s="2"/>
    </row>
    <row r="766">
      <c r="A766" s="2"/>
    </row>
    <row r="767">
      <c r="A767" s="2"/>
    </row>
    <row r="768">
      <c r="A768" s="2"/>
    </row>
    <row r="769">
      <c r="A769" s="2"/>
    </row>
    <row r="770">
      <c r="A770" s="2"/>
    </row>
    <row r="771">
      <c r="A771" s="2"/>
    </row>
    <row r="772">
      <c r="A772" s="2"/>
    </row>
    <row r="773">
      <c r="A773" s="2"/>
    </row>
    <row r="774">
      <c r="A774" s="2"/>
    </row>
    <row r="775">
      <c r="A775" s="2"/>
    </row>
    <row r="776">
      <c r="A776" s="2"/>
    </row>
    <row r="777">
      <c r="A777" s="2"/>
    </row>
    <row r="778">
      <c r="A778" s="2"/>
    </row>
    <row r="779">
      <c r="A779" s="2"/>
    </row>
    <row r="780">
      <c r="A780" s="2"/>
    </row>
    <row r="781">
      <c r="A781" s="2"/>
    </row>
    <row r="782">
      <c r="A782" s="2"/>
    </row>
    <row r="783">
      <c r="A783" s="2"/>
    </row>
    <row r="784">
      <c r="A784" s="2"/>
    </row>
    <row r="785">
      <c r="A785" s="2"/>
    </row>
    <row r="786">
      <c r="A786" s="2"/>
    </row>
    <row r="787">
      <c r="A787" s="2"/>
    </row>
    <row r="788">
      <c r="A788" s="2"/>
    </row>
    <row r="789">
      <c r="A789" s="2"/>
    </row>
    <row r="790">
      <c r="A790" s="2"/>
    </row>
    <row r="791">
      <c r="A791" s="2"/>
    </row>
    <row r="792">
      <c r="A792" s="2"/>
    </row>
    <row r="793">
      <c r="A793" s="2"/>
    </row>
    <row r="794">
      <c r="A794" s="2"/>
    </row>
    <row r="795">
      <c r="A795" s="2"/>
    </row>
    <row r="796">
      <c r="A796" s="2"/>
    </row>
    <row r="797">
      <c r="A797" s="2"/>
    </row>
    <row r="798">
      <c r="A798" s="2"/>
    </row>
    <row r="799">
      <c r="A799" s="2"/>
    </row>
    <row r="800">
      <c r="A800" s="2"/>
    </row>
    <row r="801">
      <c r="A801" s="2"/>
    </row>
    <row r="802">
      <c r="A802" s="2"/>
    </row>
    <row r="803">
      <c r="A803" s="2"/>
    </row>
    <row r="804">
      <c r="A804" s="2"/>
    </row>
    <row r="805">
      <c r="A805" s="2"/>
    </row>
    <row r="806">
      <c r="A806" s="2"/>
    </row>
    <row r="807">
      <c r="A807" s="2"/>
    </row>
    <row r="808">
      <c r="A808" s="2"/>
    </row>
    <row r="809">
      <c r="A809" s="2"/>
    </row>
    <row r="810">
      <c r="A810" s="2"/>
    </row>
    <row r="811">
      <c r="A811" s="2"/>
    </row>
    <row r="812">
      <c r="A812" s="2"/>
    </row>
    <row r="813">
      <c r="A813" s="2"/>
    </row>
    <row r="814">
      <c r="A814" s="2"/>
    </row>
    <row r="815">
      <c r="A815" s="2"/>
    </row>
    <row r="816">
      <c r="A816" s="2"/>
    </row>
    <row r="817">
      <c r="A817" s="2"/>
    </row>
    <row r="818">
      <c r="A818" s="2"/>
    </row>
    <row r="819">
      <c r="A819" s="2"/>
    </row>
    <row r="820">
      <c r="A820" s="2"/>
    </row>
    <row r="821">
      <c r="A821" s="2"/>
    </row>
    <row r="822">
      <c r="A822" s="2"/>
    </row>
    <row r="823">
      <c r="A823" s="2"/>
    </row>
    <row r="824">
      <c r="A824" s="2"/>
    </row>
    <row r="825">
      <c r="A825" s="2"/>
    </row>
    <row r="826">
      <c r="A826" s="2"/>
    </row>
    <row r="827">
      <c r="A827" s="2"/>
    </row>
    <row r="828">
      <c r="A828" s="2"/>
    </row>
    <row r="829">
      <c r="A829" s="2"/>
    </row>
    <row r="830">
      <c r="A830" s="2"/>
    </row>
    <row r="831">
      <c r="A831" s="2"/>
    </row>
    <row r="832">
      <c r="A832" s="2"/>
    </row>
    <row r="833">
      <c r="A833" s="2"/>
    </row>
    <row r="834">
      <c r="A834" s="2"/>
    </row>
    <row r="835">
      <c r="A835" s="2"/>
    </row>
    <row r="836">
      <c r="A836" s="2"/>
    </row>
    <row r="837">
      <c r="A837" s="2"/>
    </row>
    <row r="838">
      <c r="A838" s="2"/>
    </row>
    <row r="839">
      <c r="A839" s="2"/>
    </row>
    <row r="840">
      <c r="A840" s="2"/>
    </row>
    <row r="841">
      <c r="A841" s="2"/>
    </row>
    <row r="842">
      <c r="A842" s="2"/>
    </row>
    <row r="843">
      <c r="A843" s="2"/>
    </row>
    <row r="844">
      <c r="A844" s="2"/>
    </row>
    <row r="845">
      <c r="A845" s="2"/>
    </row>
    <row r="846">
      <c r="A846" s="2"/>
    </row>
    <row r="847">
      <c r="A847" s="2"/>
    </row>
    <row r="848">
      <c r="A848" s="2"/>
    </row>
    <row r="849">
      <c r="A849" s="2"/>
    </row>
    <row r="850">
      <c r="A850" s="2"/>
    </row>
    <row r="851">
      <c r="A851" s="2"/>
    </row>
    <row r="852">
      <c r="A852" s="2"/>
    </row>
    <row r="853">
      <c r="A853" s="2"/>
    </row>
    <row r="854">
      <c r="A854" s="2"/>
    </row>
    <row r="855">
      <c r="A855" s="2"/>
    </row>
    <row r="856">
      <c r="A856" s="2"/>
    </row>
    <row r="857">
      <c r="A857" s="2"/>
    </row>
    <row r="858">
      <c r="A858" s="2"/>
    </row>
    <row r="859">
      <c r="A859" s="2"/>
    </row>
    <row r="860">
      <c r="A860" s="2"/>
    </row>
    <row r="861">
      <c r="A861" s="2"/>
    </row>
    <row r="862">
      <c r="A862" s="2"/>
    </row>
    <row r="863">
      <c r="A863" s="2"/>
    </row>
    <row r="864">
      <c r="A864" s="2"/>
    </row>
    <row r="865">
      <c r="A865" s="2"/>
    </row>
    <row r="866">
      <c r="A866" s="2"/>
    </row>
    <row r="867">
      <c r="A867" s="2"/>
    </row>
    <row r="868">
      <c r="A868" s="2"/>
    </row>
    <row r="869">
      <c r="A869" s="2"/>
    </row>
    <row r="870">
      <c r="A870" s="2"/>
    </row>
    <row r="871">
      <c r="A871" s="2"/>
    </row>
    <row r="872">
      <c r="A872" s="2"/>
    </row>
    <row r="873">
      <c r="A873" s="2"/>
    </row>
    <row r="874">
      <c r="A874" s="2"/>
    </row>
    <row r="875">
      <c r="A875" s="2"/>
    </row>
    <row r="876">
      <c r="A876" s="2"/>
    </row>
    <row r="877">
      <c r="A877" s="2"/>
    </row>
    <row r="878">
      <c r="A878" s="2"/>
    </row>
    <row r="879">
      <c r="A879" s="2"/>
    </row>
    <row r="880">
      <c r="A880" s="2"/>
    </row>
    <row r="881">
      <c r="A881" s="2"/>
    </row>
    <row r="882">
      <c r="A882" s="2"/>
    </row>
    <row r="883">
      <c r="A883" s="2"/>
    </row>
    <row r="884">
      <c r="A884" s="2"/>
    </row>
    <row r="885">
      <c r="A885" s="2"/>
    </row>
    <row r="886">
      <c r="A886" s="2"/>
    </row>
    <row r="887">
      <c r="A887" s="2"/>
    </row>
    <row r="888">
      <c r="A888" s="2"/>
    </row>
    <row r="889">
      <c r="A889" s="2"/>
    </row>
    <row r="890">
      <c r="A890" s="2"/>
    </row>
    <row r="891">
      <c r="A891" s="2"/>
    </row>
    <row r="892">
      <c r="A892" s="2"/>
    </row>
    <row r="893">
      <c r="A893" s="2"/>
    </row>
    <row r="894">
      <c r="A894" s="2"/>
    </row>
    <row r="895">
      <c r="A895" s="2"/>
    </row>
    <row r="896">
      <c r="A896" s="2"/>
    </row>
    <row r="897">
      <c r="A897" s="2"/>
    </row>
    <row r="898">
      <c r="A898" s="2"/>
    </row>
    <row r="899">
      <c r="A899" s="2"/>
    </row>
    <row r="900">
      <c r="A900" s="2"/>
    </row>
    <row r="901">
      <c r="A901" s="2"/>
    </row>
    <row r="902">
      <c r="A902" s="2"/>
    </row>
    <row r="903">
      <c r="A903" s="2"/>
    </row>
    <row r="904">
      <c r="A904" s="2"/>
    </row>
    <row r="905">
      <c r="A905" s="2"/>
    </row>
    <row r="906">
      <c r="A906" s="2"/>
    </row>
    <row r="907">
      <c r="A907" s="2"/>
    </row>
    <row r="908">
      <c r="A908" s="2"/>
    </row>
    <row r="909">
      <c r="A909" s="2"/>
    </row>
    <row r="910">
      <c r="A910" s="2"/>
    </row>
    <row r="911">
      <c r="A911" s="2"/>
    </row>
    <row r="912">
      <c r="A912" s="2"/>
    </row>
    <row r="913">
      <c r="A913" s="2"/>
    </row>
    <row r="914">
      <c r="A914" s="2"/>
    </row>
    <row r="915">
      <c r="A915" s="2"/>
    </row>
    <row r="916">
      <c r="A916" s="2"/>
    </row>
    <row r="917">
      <c r="A917" s="2"/>
    </row>
    <row r="918">
      <c r="A918" s="2"/>
    </row>
    <row r="919">
      <c r="A919" s="2"/>
    </row>
    <row r="920">
      <c r="A920" s="2"/>
    </row>
    <row r="921">
      <c r="A921" s="2"/>
    </row>
    <row r="922">
      <c r="A922" s="2"/>
    </row>
    <row r="923">
      <c r="A923" s="2"/>
    </row>
    <row r="924">
      <c r="A924" s="2"/>
    </row>
    <row r="925">
      <c r="A925" s="2"/>
    </row>
    <row r="926">
      <c r="A926" s="2"/>
    </row>
    <row r="927">
      <c r="A927" s="2"/>
    </row>
    <row r="928">
      <c r="A928" s="2"/>
    </row>
    <row r="929">
      <c r="A929" s="2"/>
    </row>
    <row r="930">
      <c r="A930" s="2"/>
    </row>
    <row r="931">
      <c r="A931" s="2"/>
    </row>
    <row r="932">
      <c r="A932" s="2"/>
    </row>
    <row r="933">
      <c r="A933" s="2"/>
    </row>
    <row r="934">
      <c r="A934" s="2"/>
    </row>
    <row r="935">
      <c r="A935" s="2"/>
    </row>
    <row r="936">
      <c r="A936" s="2"/>
    </row>
    <row r="937">
      <c r="A937" s="2"/>
    </row>
    <row r="938">
      <c r="A938" s="2"/>
    </row>
    <row r="939">
      <c r="A939" s="2"/>
    </row>
    <row r="940">
      <c r="A940" s="2"/>
    </row>
    <row r="941">
      <c r="A941" s="2"/>
    </row>
    <row r="942">
      <c r="A942" s="2"/>
    </row>
    <row r="943">
      <c r="A943" s="2"/>
    </row>
    <row r="944">
      <c r="A944" s="2"/>
    </row>
    <row r="945">
      <c r="A945" s="2"/>
    </row>
    <row r="946">
      <c r="A946" s="2"/>
    </row>
    <row r="947">
      <c r="A947" s="2"/>
    </row>
    <row r="948">
      <c r="A948" s="2"/>
    </row>
    <row r="949">
      <c r="A949" s="2"/>
    </row>
    <row r="950">
      <c r="A950" s="2"/>
    </row>
    <row r="951">
      <c r="A951" s="2"/>
    </row>
    <row r="952">
      <c r="A952" s="2"/>
    </row>
    <row r="953">
      <c r="A953" s="2"/>
    </row>
    <row r="954">
      <c r="A954" s="2"/>
    </row>
    <row r="955">
      <c r="A955" s="2"/>
    </row>
    <row r="956">
      <c r="A956" s="2"/>
    </row>
    <row r="957">
      <c r="A957" s="2"/>
    </row>
    <row r="958">
      <c r="A958" s="2"/>
    </row>
    <row r="959">
      <c r="A959" s="2"/>
    </row>
    <row r="960">
      <c r="A960" s="2"/>
    </row>
    <row r="961">
      <c r="A961" s="2"/>
    </row>
    <row r="962">
      <c r="A962" s="2"/>
    </row>
    <row r="963">
      <c r="A963" s="2"/>
    </row>
    <row r="964">
      <c r="A964" s="2"/>
    </row>
    <row r="965">
      <c r="A965" s="2"/>
    </row>
    <row r="966">
      <c r="A966" s="2"/>
    </row>
    <row r="967">
      <c r="A967" s="2"/>
    </row>
    <row r="968">
      <c r="A968" s="2"/>
    </row>
    <row r="969">
      <c r="A969" s="2"/>
    </row>
    <row r="970">
      <c r="A970" s="2"/>
    </row>
    <row r="971">
      <c r="A971" s="2"/>
    </row>
    <row r="972">
      <c r="A972" s="2"/>
    </row>
    <row r="973">
      <c r="A973" s="2"/>
    </row>
    <row r="974">
      <c r="A974" s="2"/>
    </row>
    <row r="975">
      <c r="A975" s="2"/>
    </row>
    <row r="976">
      <c r="A976" s="2"/>
    </row>
    <row r="977">
      <c r="A977" s="2"/>
    </row>
    <row r="978">
      <c r="A978" s="2"/>
    </row>
    <row r="979">
      <c r="A979" s="2"/>
    </row>
    <row r="980">
      <c r="A980" s="2"/>
    </row>
    <row r="981">
      <c r="A981" s="2"/>
    </row>
    <row r="982">
      <c r="A982" s="2"/>
    </row>
    <row r="983">
      <c r="A983" s="2"/>
    </row>
    <row r="984">
      <c r="A984" s="2"/>
    </row>
    <row r="985">
      <c r="A985" s="2"/>
    </row>
    <row r="986">
      <c r="A986" s="2"/>
    </row>
    <row r="987">
      <c r="A987" s="2"/>
    </row>
    <row r="988">
      <c r="A988" s="2"/>
    </row>
    <row r="989">
      <c r="A989" s="2"/>
    </row>
    <row r="990">
      <c r="A990" s="2"/>
    </row>
    <row r="991">
      <c r="A991" s="2"/>
    </row>
    <row r="992">
      <c r="A992" s="2"/>
    </row>
    <row r="993">
      <c r="A993" s="2"/>
    </row>
    <row r="994">
      <c r="A994" s="2"/>
    </row>
    <row r="995">
      <c r="A995" s="2"/>
    </row>
    <row r="996">
      <c r="A996" s="2"/>
    </row>
    <row r="997">
      <c r="A997" s="2"/>
    </row>
    <row r="998">
      <c r="A998" s="2"/>
    </row>
    <row r="999">
      <c r="A999" s="2"/>
    </row>
    <row r="1000">
      <c r="A1000" s="2"/>
    </row>
  </sheetData>
  <mergeCells count="1">
    <mergeCell ref="A9:L25"/>
  </mergeCells>
  <hyperlinks>
    <hyperlink r:id="rId1" ref="A9"/>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12.63"/>
    <col customWidth="1" min="2" max="8" width="9.25"/>
    <col customWidth="1" min="15" max="15" width="3.25"/>
  </cols>
  <sheetData>
    <row r="2">
      <c r="A2" s="5" t="s">
        <v>1</v>
      </c>
      <c r="B2" s="6" t="s">
        <v>6</v>
      </c>
    </row>
    <row r="3">
      <c r="A3" s="2"/>
      <c r="B3" s="1">
        <v>2024.0</v>
      </c>
      <c r="C3" s="1">
        <v>2023.0</v>
      </c>
      <c r="D3" s="2">
        <f t="shared" ref="D3:M3" si="1">C3-1</f>
        <v>2022</v>
      </c>
      <c r="E3" s="2">
        <f t="shared" si="1"/>
        <v>2021</v>
      </c>
      <c r="F3" s="2">
        <f t="shared" si="1"/>
        <v>2020</v>
      </c>
      <c r="G3" s="2">
        <f t="shared" si="1"/>
        <v>2019</v>
      </c>
      <c r="H3" s="2">
        <f t="shared" si="1"/>
        <v>2018</v>
      </c>
      <c r="I3" s="2">
        <f t="shared" si="1"/>
        <v>2017</v>
      </c>
      <c r="J3" s="2">
        <f t="shared" si="1"/>
        <v>2016</v>
      </c>
      <c r="K3" s="2">
        <f t="shared" si="1"/>
        <v>2015</v>
      </c>
      <c r="L3" s="2">
        <f t="shared" si="1"/>
        <v>2014</v>
      </c>
      <c r="M3" s="2">
        <f t="shared" si="1"/>
        <v>2013</v>
      </c>
      <c r="N3" s="2"/>
      <c r="O3" s="2"/>
      <c r="P3" s="2"/>
      <c r="Q3" s="2"/>
      <c r="R3" s="2"/>
      <c r="S3" s="2"/>
      <c r="T3" s="2"/>
      <c r="U3" s="2"/>
      <c r="V3" s="2"/>
      <c r="W3" s="2"/>
      <c r="X3" s="2"/>
      <c r="Y3" s="2"/>
      <c r="Z3" s="2"/>
    </row>
    <row r="4">
      <c r="A4" s="7" t="s">
        <v>7</v>
      </c>
      <c r="B4" s="7">
        <v>3108.0</v>
      </c>
      <c r="C4" s="7">
        <v>2799.0</v>
      </c>
      <c r="D4" s="7">
        <v>1691.0</v>
      </c>
      <c r="E4" s="7">
        <v>1785.0</v>
      </c>
      <c r="F4" s="7">
        <v>1825.0</v>
      </c>
      <c r="G4" s="7">
        <v>1855.0</v>
      </c>
      <c r="H4" s="7">
        <v>1874.0</v>
      </c>
      <c r="I4" s="7">
        <v>2200.0</v>
      </c>
      <c r="J4" s="7">
        <v>2480.0</v>
      </c>
      <c r="K4" s="7">
        <v>2967.0</v>
      </c>
      <c r="L4" s="7">
        <v>3367.0</v>
      </c>
      <c r="M4" s="7">
        <v>3566.0</v>
      </c>
    </row>
    <row r="5">
      <c r="A5" s="7" t="s">
        <v>8</v>
      </c>
      <c r="B5" s="7">
        <v>-1020.0</v>
      </c>
      <c r="C5" s="7">
        <v>-797.0</v>
      </c>
      <c r="D5" s="7">
        <v>-339.0</v>
      </c>
      <c r="E5" s="7">
        <v>-375.0</v>
      </c>
      <c r="F5" s="7">
        <v>-339.0</v>
      </c>
      <c r="G5" s="7">
        <v>-420.0</v>
      </c>
      <c r="H5" s="7">
        <v>-465.0</v>
      </c>
      <c r="I5" s="7">
        <v>-561.0</v>
      </c>
      <c r="J5" s="7">
        <v>-716.0</v>
      </c>
      <c r="K5" s="7">
        <v>-1090.0</v>
      </c>
      <c r="L5" s="7">
        <v>-1141.0</v>
      </c>
      <c r="M5" s="7">
        <v>-1904.0</v>
      </c>
    </row>
    <row r="6">
      <c r="A6" s="1" t="s">
        <v>9</v>
      </c>
      <c r="B6" s="2">
        <f t="shared" ref="B6:C6" si="2">B4+B5</f>
        <v>2088</v>
      </c>
      <c r="C6" s="2">
        <f t="shared" si="2"/>
        <v>2002</v>
      </c>
      <c r="D6" s="1">
        <v>1353.0</v>
      </c>
      <c r="E6" s="2">
        <f t="shared" ref="E6:M6" si="3">E4+E5</f>
        <v>1410</v>
      </c>
      <c r="F6" s="2">
        <f t="shared" si="3"/>
        <v>1486</v>
      </c>
      <c r="G6" s="2">
        <f t="shared" si="3"/>
        <v>1435</v>
      </c>
      <c r="H6" s="2">
        <f t="shared" si="3"/>
        <v>1409</v>
      </c>
      <c r="I6" s="2">
        <f t="shared" si="3"/>
        <v>1639</v>
      </c>
      <c r="J6" s="2">
        <f t="shared" si="3"/>
        <v>1764</v>
      </c>
      <c r="K6" s="2">
        <f t="shared" si="3"/>
        <v>1877</v>
      </c>
      <c r="L6" s="2">
        <f t="shared" si="3"/>
        <v>2226</v>
      </c>
      <c r="M6" s="2">
        <f t="shared" si="3"/>
        <v>1662</v>
      </c>
    </row>
    <row r="7">
      <c r="A7" s="7" t="s">
        <v>10</v>
      </c>
      <c r="B7" s="8">
        <f t="shared" ref="B7:N7" si="4">B4/(B5*-1)</f>
        <v>3.047058824</v>
      </c>
      <c r="C7" s="8">
        <f t="shared" si="4"/>
        <v>3.511919699</v>
      </c>
      <c r="D7" s="8">
        <f t="shared" si="4"/>
        <v>4.98820059</v>
      </c>
      <c r="E7" s="8">
        <f t="shared" si="4"/>
        <v>4.76</v>
      </c>
      <c r="F7" s="8">
        <f t="shared" si="4"/>
        <v>5.383480826</v>
      </c>
      <c r="G7" s="8">
        <f t="shared" si="4"/>
        <v>4.416666667</v>
      </c>
      <c r="H7" s="8">
        <f t="shared" si="4"/>
        <v>4.030107527</v>
      </c>
      <c r="I7" s="8">
        <f t="shared" si="4"/>
        <v>3.921568627</v>
      </c>
      <c r="J7" s="8">
        <f t="shared" si="4"/>
        <v>3.463687151</v>
      </c>
      <c r="K7" s="8">
        <f t="shared" si="4"/>
        <v>2.722018349</v>
      </c>
      <c r="L7" s="8">
        <f t="shared" si="4"/>
        <v>2.950920245</v>
      </c>
      <c r="M7" s="8">
        <f t="shared" si="4"/>
        <v>1.87289916</v>
      </c>
      <c r="N7" s="8" t="str">
        <f t="shared" si="4"/>
        <v>#DIV/0!</v>
      </c>
    </row>
    <row r="8">
      <c r="A8" s="7" t="s">
        <v>11</v>
      </c>
      <c r="B8" s="7">
        <v>656.0</v>
      </c>
      <c r="C8" s="7">
        <v>554.0</v>
      </c>
      <c r="D8" s="7">
        <v>508.0</v>
      </c>
      <c r="E8" s="7">
        <v>498.0</v>
      </c>
      <c r="F8" s="7">
        <v>408.0</v>
      </c>
      <c r="G8" s="7">
        <v>417.0</v>
      </c>
      <c r="H8" s="7">
        <v>429.0</v>
      </c>
      <c r="I8" s="7">
        <v>411.0</v>
      </c>
      <c r="J8" s="7">
        <v>359.0</v>
      </c>
      <c r="K8" s="7">
        <v>345.0</v>
      </c>
      <c r="L8" s="7">
        <v>351.0</v>
      </c>
      <c r="M8" s="7">
        <v>329.0</v>
      </c>
    </row>
    <row r="9">
      <c r="A9" s="7" t="s">
        <v>12</v>
      </c>
      <c r="B9" s="7">
        <v>-95.0</v>
      </c>
      <c r="C9" s="7">
        <v>-86.0</v>
      </c>
      <c r="D9" s="7">
        <v>-87.0</v>
      </c>
      <c r="E9" s="7">
        <v>-106.0</v>
      </c>
      <c r="F9" s="7">
        <v>-91.0</v>
      </c>
      <c r="G9" s="7">
        <v>-99.0</v>
      </c>
      <c r="H9" s="7">
        <v>-90.0</v>
      </c>
      <c r="I9" s="7">
        <v>-80.0</v>
      </c>
      <c r="J9" s="7">
        <v>-50.0</v>
      </c>
      <c r="K9" s="7">
        <v>-39.5</v>
      </c>
      <c r="L9" s="7">
        <v>-37.0</v>
      </c>
      <c r="M9" s="7">
        <v>-43.0</v>
      </c>
    </row>
    <row r="10">
      <c r="A10" s="1" t="s">
        <v>13</v>
      </c>
      <c r="B10" s="3">
        <f t="shared" ref="B10:N10" si="5">B9+B8</f>
        <v>561</v>
      </c>
      <c r="C10" s="3">
        <f t="shared" si="5"/>
        <v>468</v>
      </c>
      <c r="D10" s="3">
        <f t="shared" si="5"/>
        <v>421</v>
      </c>
      <c r="E10" s="3">
        <f t="shared" si="5"/>
        <v>392</v>
      </c>
      <c r="F10" s="3">
        <f t="shared" si="5"/>
        <v>317</v>
      </c>
      <c r="G10" s="3">
        <f t="shared" si="5"/>
        <v>318</v>
      </c>
      <c r="H10" s="3">
        <f t="shared" si="5"/>
        <v>339</v>
      </c>
      <c r="I10" s="3">
        <f t="shared" si="5"/>
        <v>331</v>
      </c>
      <c r="J10" s="3">
        <f t="shared" si="5"/>
        <v>309</v>
      </c>
      <c r="K10" s="3">
        <f t="shared" si="5"/>
        <v>305.5</v>
      </c>
      <c r="L10" s="3">
        <f t="shared" si="5"/>
        <v>314</v>
      </c>
      <c r="M10" s="3">
        <f t="shared" si="5"/>
        <v>286</v>
      </c>
      <c r="N10" s="3">
        <f t="shared" si="5"/>
        <v>0</v>
      </c>
    </row>
    <row r="11">
      <c r="A11" s="7" t="s">
        <v>14</v>
      </c>
      <c r="B11" s="8">
        <f t="shared" ref="B11:M11" si="6">B8/(B9*-1)</f>
        <v>6.905263158</v>
      </c>
      <c r="C11" s="8">
        <f t="shared" si="6"/>
        <v>6.441860465</v>
      </c>
      <c r="D11" s="8">
        <f t="shared" si="6"/>
        <v>5.83908046</v>
      </c>
      <c r="E11" s="8">
        <f t="shared" si="6"/>
        <v>4.698113208</v>
      </c>
      <c r="F11" s="8">
        <f t="shared" si="6"/>
        <v>4.483516484</v>
      </c>
      <c r="G11" s="8">
        <f t="shared" si="6"/>
        <v>4.212121212</v>
      </c>
      <c r="H11" s="8">
        <f t="shared" si="6"/>
        <v>4.766666667</v>
      </c>
      <c r="I11" s="8">
        <f t="shared" si="6"/>
        <v>5.1375</v>
      </c>
      <c r="J11" s="8">
        <f t="shared" si="6"/>
        <v>7.18</v>
      </c>
      <c r="K11" s="8">
        <f t="shared" si="6"/>
        <v>8.734177215</v>
      </c>
      <c r="L11" s="8">
        <f t="shared" si="6"/>
        <v>9.486486486</v>
      </c>
      <c r="M11" s="8">
        <f t="shared" si="6"/>
        <v>7.651162791</v>
      </c>
    </row>
    <row r="12">
      <c r="A12" s="1" t="s">
        <v>15</v>
      </c>
      <c r="B12" s="9">
        <f t="shared" ref="B12:M12" si="7">B8/(B8+B4)</f>
        <v>0.174282678</v>
      </c>
      <c r="C12" s="9">
        <f t="shared" si="7"/>
        <v>0.1652251715</v>
      </c>
      <c r="D12" s="9">
        <f t="shared" si="7"/>
        <v>0.2310140973</v>
      </c>
      <c r="E12" s="9">
        <f t="shared" si="7"/>
        <v>0.2181340342</v>
      </c>
      <c r="F12" s="9">
        <f t="shared" si="7"/>
        <v>0.1827138379</v>
      </c>
      <c r="G12" s="9">
        <f t="shared" si="7"/>
        <v>0.1835387324</v>
      </c>
      <c r="H12" s="9">
        <f t="shared" si="7"/>
        <v>0.1862787668</v>
      </c>
      <c r="I12" s="9">
        <f t="shared" si="7"/>
        <v>0.1574109537</v>
      </c>
      <c r="J12" s="9">
        <f t="shared" si="7"/>
        <v>0.1264529764</v>
      </c>
      <c r="K12" s="9">
        <f t="shared" si="7"/>
        <v>0.1041666667</v>
      </c>
      <c r="L12" s="9">
        <f t="shared" si="7"/>
        <v>0.09440559441</v>
      </c>
      <c r="M12" s="9">
        <f t="shared" si="7"/>
        <v>0.08446726573</v>
      </c>
      <c r="N12" s="2"/>
      <c r="O12" s="2"/>
      <c r="P12" s="2"/>
      <c r="Q12" s="2"/>
      <c r="R12" s="2"/>
      <c r="S12" s="2"/>
      <c r="T12" s="2"/>
      <c r="U12" s="2"/>
      <c r="V12" s="2"/>
      <c r="W12" s="2"/>
      <c r="X12" s="2"/>
      <c r="Y12" s="2"/>
      <c r="Z12" s="2"/>
    </row>
    <row r="13">
      <c r="A13" s="1" t="s">
        <v>16</v>
      </c>
      <c r="B13" s="1">
        <v>2757.0</v>
      </c>
      <c r="C13" s="1">
        <v>2607.0</v>
      </c>
      <c r="D13" s="1">
        <v>2582.0</v>
      </c>
      <c r="E13" s="1">
        <v>2523.0</v>
      </c>
      <c r="F13" s="1">
        <v>1893.0</v>
      </c>
      <c r="G13" s="1">
        <v>2174.0</v>
      </c>
      <c r="H13" s="1">
        <v>1882.0</v>
      </c>
      <c r="I13" s="1">
        <v>2146.0</v>
      </c>
      <c r="J13" s="1">
        <v>2226.0</v>
      </c>
      <c r="K13" s="1">
        <v>2393.0</v>
      </c>
      <c r="L13" s="1">
        <v>2451.0</v>
      </c>
      <c r="M13" s="1">
        <v>5945.0</v>
      </c>
      <c r="N13" s="2"/>
    </row>
    <row r="14">
      <c r="A14" s="7" t="s">
        <v>17</v>
      </c>
      <c r="B14" s="7">
        <v>-877.0</v>
      </c>
      <c r="C14" s="7">
        <v>-863.0</v>
      </c>
      <c r="D14" s="7">
        <v>-889.0</v>
      </c>
      <c r="E14" s="7">
        <v>-892.0</v>
      </c>
      <c r="F14" s="7">
        <v>-1088.0</v>
      </c>
      <c r="G14" s="7">
        <v>-1013.0</v>
      </c>
      <c r="H14" s="7">
        <v>-1161.0</v>
      </c>
      <c r="I14" s="7">
        <v>-1106.0</v>
      </c>
      <c r="J14" s="7">
        <v>-1189.0</v>
      </c>
      <c r="K14" s="7">
        <v>-1472.0</v>
      </c>
      <c r="L14" s="7">
        <v>-1442.0</v>
      </c>
      <c r="M14" s="7">
        <v>-1637.0</v>
      </c>
    </row>
    <row r="15">
      <c r="A15" s="1" t="s">
        <v>18</v>
      </c>
      <c r="B15" s="1">
        <v>1436.0</v>
      </c>
      <c r="C15" s="1">
        <v>1078.0</v>
      </c>
      <c r="D15" s="1">
        <v>1037.0</v>
      </c>
      <c r="E15" s="1">
        <v>-2691.0</v>
      </c>
      <c r="F15" s="1">
        <v>-534.0</v>
      </c>
      <c r="G15" s="1">
        <v>389.0</v>
      </c>
      <c r="H15" s="1">
        <v>80.0</v>
      </c>
      <c r="I15" s="1">
        <v>-1219.0</v>
      </c>
      <c r="J15" s="1">
        <v>-150.0</v>
      </c>
      <c r="K15" s="1">
        <v>-2929.0</v>
      </c>
      <c r="L15" s="1">
        <v>-3014.0</v>
      </c>
      <c r="M15" s="1">
        <v>1747.0</v>
      </c>
    </row>
    <row r="16">
      <c r="A16" s="7" t="s">
        <v>19</v>
      </c>
      <c r="B16" s="7">
        <v>370.0</v>
      </c>
      <c r="C16" s="7">
        <v>292.0</v>
      </c>
      <c r="D16" s="7">
        <v>140.0</v>
      </c>
      <c r="E16" s="7">
        <v>316.0</v>
      </c>
      <c r="F16" s="7">
        <v>-127.0</v>
      </c>
      <c r="G16" s="7">
        <v>-123.0</v>
      </c>
      <c r="H16" s="7">
        <v>93.0</v>
      </c>
      <c r="I16" s="7">
        <v>1207.0</v>
      </c>
      <c r="J16" s="7">
        <v>181.5</v>
      </c>
      <c r="K16" s="7">
        <v>1068.0</v>
      </c>
      <c r="L16" s="7">
        <v>1068.0</v>
      </c>
      <c r="M16" s="7">
        <v>768.0</v>
      </c>
    </row>
    <row r="17">
      <c r="A17" s="1" t="s">
        <v>20</v>
      </c>
      <c r="B17" s="2">
        <f t="shared" ref="B17:C17" si="8">B15-B16</f>
        <v>1066</v>
      </c>
      <c r="C17" s="2">
        <f t="shared" si="8"/>
        <v>786</v>
      </c>
      <c r="D17" s="1">
        <v>897.0</v>
      </c>
      <c r="E17" s="1">
        <v>-3007.0</v>
      </c>
      <c r="F17" s="1">
        <v>-670.0</v>
      </c>
      <c r="G17" s="1">
        <v>276.0</v>
      </c>
      <c r="H17" s="1">
        <v>173.0</v>
      </c>
      <c r="I17" s="1">
        <v>-204.0</v>
      </c>
      <c r="J17" s="1">
        <v>-40.0</v>
      </c>
      <c r="K17" s="1">
        <v>-1895.0</v>
      </c>
      <c r="L17" s="1">
        <v>-1971.0</v>
      </c>
      <c r="M17" s="1">
        <v>2546.0</v>
      </c>
    </row>
    <row r="18">
      <c r="A18" s="7" t="s">
        <v>21</v>
      </c>
      <c r="B18" s="8">
        <f t="shared" ref="B18:M18" si="9">B17/B13</f>
        <v>0.3866521581</v>
      </c>
      <c r="C18" s="8">
        <f t="shared" si="9"/>
        <v>0.3014959724</v>
      </c>
      <c r="D18" s="8">
        <f t="shared" si="9"/>
        <v>0.3474051123</v>
      </c>
      <c r="E18" s="8">
        <f t="shared" si="9"/>
        <v>-1.191835117</v>
      </c>
      <c r="F18" s="8">
        <f t="shared" si="9"/>
        <v>-0.353935552</v>
      </c>
      <c r="G18" s="8">
        <f t="shared" si="9"/>
        <v>0.1269549218</v>
      </c>
      <c r="H18" s="8">
        <f t="shared" si="9"/>
        <v>0.09192348565</v>
      </c>
      <c r="I18" s="8">
        <f t="shared" si="9"/>
        <v>-0.09506057782</v>
      </c>
      <c r="J18" s="8">
        <f t="shared" si="9"/>
        <v>-0.01796945193</v>
      </c>
      <c r="K18" s="8">
        <f t="shared" si="9"/>
        <v>-0.7918930213</v>
      </c>
      <c r="L18" s="8">
        <f t="shared" si="9"/>
        <v>-0.8041615667</v>
      </c>
      <c r="M18" s="8">
        <f t="shared" si="9"/>
        <v>0.4282590412</v>
      </c>
    </row>
    <row r="19">
      <c r="A19" s="7" t="s">
        <v>22</v>
      </c>
      <c r="B19" s="8">
        <f t="shared" ref="B19:M19" si="10">B16/B15</f>
        <v>0.2576601671</v>
      </c>
      <c r="C19" s="8">
        <f t="shared" si="10"/>
        <v>0.2708719852</v>
      </c>
      <c r="D19" s="8">
        <f t="shared" si="10"/>
        <v>0.1350048216</v>
      </c>
      <c r="E19" s="8">
        <f t="shared" si="10"/>
        <v>-0.1174284653</v>
      </c>
      <c r="F19" s="8">
        <f t="shared" si="10"/>
        <v>0.2378277154</v>
      </c>
      <c r="G19" s="8">
        <f t="shared" si="10"/>
        <v>-0.3161953728</v>
      </c>
      <c r="H19" s="8">
        <f t="shared" si="10"/>
        <v>1.1625</v>
      </c>
      <c r="I19" s="8">
        <f t="shared" si="10"/>
        <v>-0.9901558655</v>
      </c>
      <c r="J19" s="8">
        <f t="shared" si="10"/>
        <v>-1.21</v>
      </c>
      <c r="K19" s="8">
        <f t="shared" si="10"/>
        <v>-0.3646295664</v>
      </c>
      <c r="L19" s="8">
        <f t="shared" si="10"/>
        <v>-0.3543463835</v>
      </c>
      <c r="M19" s="8">
        <f t="shared" si="10"/>
        <v>0.4396107613</v>
      </c>
    </row>
    <row r="20">
      <c r="A20" s="7" t="s">
        <v>23</v>
      </c>
      <c r="B20" s="3">
        <f t="shared" ref="B20:K20" si="11">C20+B17</f>
        <v>-2043</v>
      </c>
      <c r="C20" s="3">
        <f t="shared" si="11"/>
        <v>-3109</v>
      </c>
      <c r="D20" s="3">
        <f t="shared" si="11"/>
        <v>-3895</v>
      </c>
      <c r="E20" s="3">
        <f t="shared" si="11"/>
        <v>-4792</v>
      </c>
      <c r="F20" s="3">
        <f t="shared" si="11"/>
        <v>-1785</v>
      </c>
      <c r="G20" s="3">
        <f t="shared" si="11"/>
        <v>-1115</v>
      </c>
      <c r="H20" s="3">
        <f t="shared" si="11"/>
        <v>-1391</v>
      </c>
      <c r="I20" s="3">
        <f t="shared" si="11"/>
        <v>-1564</v>
      </c>
      <c r="J20" s="3">
        <f t="shared" si="11"/>
        <v>-1360</v>
      </c>
      <c r="K20" s="3">
        <f t="shared" si="11"/>
        <v>-1320</v>
      </c>
      <c r="L20" s="3">
        <f>L17++M20</f>
        <v>575</v>
      </c>
      <c r="M20" s="3">
        <f>M17</f>
        <v>2546</v>
      </c>
    </row>
    <row r="21">
      <c r="A21" s="7" t="s">
        <v>24</v>
      </c>
      <c r="B21" s="3">
        <f t="shared" ref="B21:F21" si="12">C21+B17</f>
        <v>-652</v>
      </c>
      <c r="C21" s="3">
        <f t="shared" si="12"/>
        <v>-1718</v>
      </c>
      <c r="D21" s="3">
        <f t="shared" si="12"/>
        <v>-2504</v>
      </c>
      <c r="E21" s="3">
        <f t="shared" si="12"/>
        <v>-3401</v>
      </c>
      <c r="F21" s="3">
        <f t="shared" si="12"/>
        <v>-394</v>
      </c>
      <c r="G21" s="3">
        <f>G17</f>
        <v>276</v>
      </c>
    </row>
    <row r="22">
      <c r="A22" s="7" t="s">
        <v>25</v>
      </c>
      <c r="B22" s="3">
        <f t="shared" ref="B22:M22" si="13">B5*-1</f>
        <v>1020</v>
      </c>
      <c r="C22" s="3">
        <f t="shared" si="13"/>
        <v>797</v>
      </c>
      <c r="D22" s="3">
        <f t="shared" si="13"/>
        <v>339</v>
      </c>
      <c r="E22" s="3">
        <f t="shared" si="13"/>
        <v>375</v>
      </c>
      <c r="F22" s="3">
        <f t="shared" si="13"/>
        <v>339</v>
      </c>
      <c r="G22" s="3">
        <f t="shared" si="13"/>
        <v>420</v>
      </c>
      <c r="H22" s="3">
        <f t="shared" si="13"/>
        <v>465</v>
      </c>
      <c r="I22" s="3">
        <f t="shared" si="13"/>
        <v>561</v>
      </c>
      <c r="J22" s="3">
        <f t="shared" si="13"/>
        <v>716</v>
      </c>
      <c r="K22" s="3">
        <f t="shared" si="13"/>
        <v>1090</v>
      </c>
      <c r="L22" s="3">
        <f t="shared" si="13"/>
        <v>1141</v>
      </c>
      <c r="M22" s="3">
        <f t="shared" si="13"/>
        <v>1904</v>
      </c>
    </row>
    <row r="23">
      <c r="A23" s="1" t="s">
        <v>26</v>
      </c>
      <c r="B23" s="9">
        <f t="shared" ref="B23:M23" si="14">1-B12</f>
        <v>0.825717322</v>
      </c>
      <c r="C23" s="9">
        <f t="shared" si="14"/>
        <v>0.8347748285</v>
      </c>
      <c r="D23" s="9">
        <f t="shared" si="14"/>
        <v>0.7689859027</v>
      </c>
      <c r="E23" s="9">
        <f t="shared" si="14"/>
        <v>0.7818659658</v>
      </c>
      <c r="F23" s="9">
        <f t="shared" si="14"/>
        <v>0.8172861621</v>
      </c>
      <c r="G23" s="9">
        <f t="shared" si="14"/>
        <v>0.8164612676</v>
      </c>
      <c r="H23" s="9">
        <f t="shared" si="14"/>
        <v>0.8137212332</v>
      </c>
      <c r="I23" s="9">
        <f t="shared" si="14"/>
        <v>0.8425890463</v>
      </c>
      <c r="J23" s="9">
        <f t="shared" si="14"/>
        <v>0.8735470236</v>
      </c>
      <c r="K23" s="9">
        <f t="shared" si="14"/>
        <v>0.8958333333</v>
      </c>
      <c r="L23" s="9">
        <f t="shared" si="14"/>
        <v>0.9055944056</v>
      </c>
      <c r="M23" s="9">
        <f t="shared" si="14"/>
        <v>0.9155327343</v>
      </c>
    </row>
    <row r="50">
      <c r="Q50" s="8"/>
    </row>
  </sheetData>
  <hyperlinks>
    <hyperlink r:id="rId1" ref="B2"/>
  </hyperlinks>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24.13"/>
    <col customWidth="1" min="2" max="8" width="9.25"/>
  </cols>
  <sheetData>
    <row r="2">
      <c r="A2" s="5" t="s">
        <v>27</v>
      </c>
      <c r="B2" s="10" t="s">
        <v>28</v>
      </c>
    </row>
    <row r="3">
      <c r="A3" s="2"/>
      <c r="B3" s="1">
        <v>2024.0</v>
      </c>
      <c r="C3" s="1">
        <v>2023.0</v>
      </c>
      <c r="D3" s="2">
        <f t="shared" ref="D3:M3" si="1">C3-1</f>
        <v>2022</v>
      </c>
      <c r="E3" s="2">
        <f t="shared" si="1"/>
        <v>2021</v>
      </c>
      <c r="F3" s="2">
        <f t="shared" si="1"/>
        <v>2020</v>
      </c>
      <c r="G3" s="2">
        <f t="shared" si="1"/>
        <v>2019</v>
      </c>
      <c r="H3" s="2">
        <f t="shared" si="1"/>
        <v>2018</v>
      </c>
      <c r="I3" s="2">
        <f t="shared" si="1"/>
        <v>2017</v>
      </c>
      <c r="J3" s="2">
        <f t="shared" si="1"/>
        <v>2016</v>
      </c>
      <c r="K3" s="2">
        <f t="shared" si="1"/>
        <v>2015</v>
      </c>
      <c r="L3" s="2">
        <f t="shared" si="1"/>
        <v>2014</v>
      </c>
      <c r="M3" s="2">
        <f t="shared" si="1"/>
        <v>2013</v>
      </c>
      <c r="N3" s="2"/>
      <c r="O3" s="2"/>
      <c r="P3" s="2"/>
      <c r="Q3" s="2"/>
      <c r="R3" s="2"/>
      <c r="S3" s="2"/>
      <c r="T3" s="2"/>
      <c r="U3" s="2"/>
      <c r="V3" s="2"/>
      <c r="W3" s="2"/>
      <c r="X3" s="2"/>
      <c r="Y3" s="2"/>
      <c r="Z3" s="2"/>
    </row>
    <row r="4">
      <c r="A4" s="7" t="s">
        <v>7</v>
      </c>
      <c r="B4" s="7">
        <v>4411.0</v>
      </c>
      <c r="C4" s="7">
        <v>3584.0</v>
      </c>
      <c r="D4" s="7">
        <v>1699.0</v>
      </c>
      <c r="E4" s="7">
        <v>1223.0</v>
      </c>
    </row>
    <row r="5">
      <c r="A5" s="7" t="s">
        <v>8</v>
      </c>
      <c r="B5" s="7">
        <v>-2765.0</v>
      </c>
      <c r="C5" s="7">
        <v>-1927.0</v>
      </c>
      <c r="D5" s="7">
        <v>-523.0</v>
      </c>
      <c r="E5" s="7">
        <v>-368.0</v>
      </c>
    </row>
    <row r="6">
      <c r="A6" s="1" t="s">
        <v>9</v>
      </c>
      <c r="B6" s="2">
        <f t="shared" ref="B6:C6" si="2">B4+B5</f>
        <v>1646</v>
      </c>
      <c r="C6" s="2">
        <f t="shared" si="2"/>
        <v>1657</v>
      </c>
      <c r="D6" s="1">
        <v>1353.0</v>
      </c>
      <c r="E6" s="2">
        <f>E4+E5</f>
        <v>855</v>
      </c>
      <c r="F6" s="2"/>
      <c r="G6" s="2"/>
      <c r="H6" s="2"/>
      <c r="I6" s="2"/>
      <c r="J6" s="2"/>
      <c r="K6" s="2"/>
      <c r="L6" s="2"/>
      <c r="M6" s="2"/>
    </row>
    <row r="7">
      <c r="A7" s="7" t="s">
        <v>10</v>
      </c>
      <c r="B7" s="8">
        <f t="shared" ref="B7:E7" si="3">B4/(B5*-1)</f>
        <v>1.595298373</v>
      </c>
      <c r="C7" s="8">
        <f t="shared" si="3"/>
        <v>1.859885833</v>
      </c>
      <c r="D7" s="8">
        <f t="shared" si="3"/>
        <v>3.248565966</v>
      </c>
      <c r="E7" s="8">
        <f t="shared" si="3"/>
        <v>3.323369565</v>
      </c>
      <c r="F7" s="8"/>
      <c r="G7" s="8"/>
      <c r="H7" s="8"/>
      <c r="I7" s="8"/>
      <c r="J7" s="8"/>
      <c r="K7" s="8"/>
      <c r="L7" s="8"/>
      <c r="M7" s="8"/>
      <c r="N7" s="8"/>
    </row>
    <row r="8">
      <c r="A8" s="7" t="s">
        <v>11</v>
      </c>
      <c r="B8" s="7">
        <v>485.0</v>
      </c>
      <c r="C8" s="7">
        <v>435.0</v>
      </c>
      <c r="D8" s="7">
        <v>445.0</v>
      </c>
      <c r="E8" s="7">
        <v>352.0</v>
      </c>
    </row>
    <row r="9">
      <c r="A9" s="7" t="s">
        <v>12</v>
      </c>
      <c r="B9" s="7">
        <v>-64.0</v>
      </c>
      <c r="C9" s="7">
        <v>-60.0</v>
      </c>
      <c r="D9" s="7">
        <v>-77.8</v>
      </c>
      <c r="E9" s="7">
        <v>-59.0</v>
      </c>
    </row>
    <row r="10">
      <c r="A10" s="1" t="s">
        <v>13</v>
      </c>
      <c r="B10" s="7">
        <v>421.0</v>
      </c>
      <c r="C10" s="7">
        <v>375.0</v>
      </c>
      <c r="D10" s="7">
        <v>367.0</v>
      </c>
      <c r="E10" s="7">
        <v>293.0</v>
      </c>
    </row>
    <row r="11">
      <c r="A11" s="7" t="s">
        <v>14</v>
      </c>
      <c r="B11" s="8">
        <f t="shared" ref="B11:E11" si="4">B8/(B9*-1)</f>
        <v>7.578125</v>
      </c>
      <c r="C11" s="8">
        <f t="shared" si="4"/>
        <v>7.25</v>
      </c>
      <c r="D11" s="8">
        <f t="shared" si="4"/>
        <v>5.719794344</v>
      </c>
      <c r="E11" s="8">
        <f t="shared" si="4"/>
        <v>5.966101695</v>
      </c>
      <c r="F11" s="8"/>
      <c r="G11" s="8"/>
      <c r="H11" s="8"/>
      <c r="I11" s="8"/>
      <c r="J11" s="8"/>
      <c r="K11" s="8"/>
      <c r="L11" s="8"/>
      <c r="M11" s="8"/>
    </row>
    <row r="12">
      <c r="A12" s="1" t="s">
        <v>29</v>
      </c>
      <c r="B12" s="9">
        <f t="shared" ref="B12:E12" si="5">B8/(B8+B4)</f>
        <v>0.09906045752</v>
      </c>
      <c r="C12" s="9">
        <f t="shared" si="5"/>
        <v>0.1082358796</v>
      </c>
      <c r="D12" s="9">
        <f t="shared" si="5"/>
        <v>0.2075559701</v>
      </c>
      <c r="E12" s="9">
        <f t="shared" si="5"/>
        <v>0.2234920635</v>
      </c>
      <c r="F12" s="9"/>
      <c r="G12" s="9"/>
      <c r="H12" s="9"/>
      <c r="I12" s="9"/>
      <c r="J12" s="9"/>
      <c r="K12" s="9"/>
      <c r="L12" s="9"/>
      <c r="M12" s="9"/>
      <c r="N12" s="2"/>
      <c r="O12" s="2"/>
      <c r="P12" s="2"/>
      <c r="Q12" s="2"/>
      <c r="R12" s="2"/>
      <c r="S12" s="2"/>
      <c r="T12" s="2"/>
      <c r="U12" s="2"/>
      <c r="V12" s="2"/>
      <c r="W12" s="2"/>
      <c r="X12" s="2"/>
      <c r="Y12" s="2"/>
      <c r="Z12" s="2"/>
    </row>
    <row r="13">
      <c r="A13" s="1" t="s">
        <v>16</v>
      </c>
      <c r="B13" s="1">
        <v>2272.0</v>
      </c>
      <c r="C13" s="1">
        <v>2175.0</v>
      </c>
      <c r="D13" s="1">
        <v>1707.0</v>
      </c>
      <c r="E13" s="1">
        <v>1323.9</v>
      </c>
      <c r="F13" s="1"/>
      <c r="G13" s="1"/>
      <c r="H13" s="1"/>
      <c r="I13" s="1"/>
      <c r="J13" s="1"/>
      <c r="K13" s="1"/>
      <c r="L13" s="1"/>
      <c r="M13" s="1"/>
      <c r="N13" s="2"/>
    </row>
    <row r="14">
      <c r="A14" s="7" t="s">
        <v>17</v>
      </c>
      <c r="B14" s="7">
        <v>-857.0</v>
      </c>
      <c r="C14" s="7">
        <v>-806.0</v>
      </c>
      <c r="D14" s="7">
        <v>-851.0</v>
      </c>
      <c r="E14" s="7">
        <v>-823.0</v>
      </c>
    </row>
    <row r="15">
      <c r="A15" s="1" t="s">
        <v>18</v>
      </c>
      <c r="B15" s="1">
        <v>871.0</v>
      </c>
      <c r="C15" s="1">
        <v>835.0</v>
      </c>
      <c r="D15" s="1">
        <v>506.0</v>
      </c>
      <c r="E15" s="1">
        <v>-4403.0</v>
      </c>
      <c r="F15" s="1"/>
      <c r="G15" s="1"/>
      <c r="H15" s="1"/>
      <c r="I15" s="1"/>
      <c r="J15" s="1"/>
      <c r="K15" s="1"/>
      <c r="L15" s="1"/>
      <c r="M15" s="1"/>
    </row>
    <row r="16">
      <c r="A16" s="7" t="s">
        <v>19</v>
      </c>
      <c r="B16" s="7">
        <v>-236.0</v>
      </c>
      <c r="C16" s="7">
        <v>-223.0</v>
      </c>
      <c r="D16" s="7">
        <v>-232.0</v>
      </c>
      <c r="E16" s="7">
        <v>-60.0</v>
      </c>
    </row>
    <row r="17">
      <c r="A17" s="1" t="s">
        <v>20</v>
      </c>
      <c r="B17" s="1">
        <v>668.0</v>
      </c>
      <c r="C17" s="1">
        <v>662.0</v>
      </c>
      <c r="D17" s="1">
        <v>342.0</v>
      </c>
      <c r="E17" s="1">
        <v>-94.0</v>
      </c>
      <c r="F17" s="1"/>
    </row>
    <row r="18">
      <c r="A18" s="7" t="s">
        <v>21</v>
      </c>
      <c r="B18" s="8">
        <f t="shared" ref="B18:E18" si="6">B17/B13</f>
        <v>0.2940140845</v>
      </c>
      <c r="C18" s="8">
        <f t="shared" si="6"/>
        <v>0.3043678161</v>
      </c>
      <c r="D18" s="8">
        <f t="shared" si="6"/>
        <v>0.2003514938</v>
      </c>
      <c r="E18" s="8">
        <f t="shared" si="6"/>
        <v>-0.07100234157</v>
      </c>
      <c r="F18" s="8"/>
      <c r="G18" s="8"/>
      <c r="H18" s="8"/>
      <c r="I18" s="8"/>
      <c r="J18" s="8"/>
      <c r="K18" s="8"/>
      <c r="L18" s="8"/>
      <c r="M18" s="8"/>
    </row>
    <row r="19">
      <c r="A19" s="7" t="s">
        <v>22</v>
      </c>
      <c r="B19" s="8">
        <f t="shared" ref="B19:E19" si="7">B16/B15</f>
        <v>-0.2709529277</v>
      </c>
      <c r="C19" s="8">
        <f t="shared" si="7"/>
        <v>-0.2670658683</v>
      </c>
      <c r="D19" s="8">
        <f t="shared" si="7"/>
        <v>-0.4584980237</v>
      </c>
      <c r="E19" s="8">
        <f t="shared" si="7"/>
        <v>0.01362707245</v>
      </c>
      <c r="F19" s="8"/>
      <c r="G19" s="8"/>
      <c r="H19" s="8"/>
      <c r="I19" s="8"/>
      <c r="J19" s="8"/>
      <c r="K19" s="8"/>
      <c r="L19" s="8"/>
      <c r="M19" s="8"/>
    </row>
    <row r="20">
      <c r="A20" s="7" t="s">
        <v>30</v>
      </c>
      <c r="B20" s="3">
        <f t="shared" ref="B20:D20" si="8">B17+C20</f>
        <v>1578</v>
      </c>
      <c r="C20" s="3">
        <f t="shared" si="8"/>
        <v>910</v>
      </c>
      <c r="D20" s="3">
        <f t="shared" si="8"/>
        <v>248</v>
      </c>
      <c r="E20" s="3">
        <f>E17</f>
        <v>-94</v>
      </c>
    </row>
  </sheetData>
  <hyperlinks>
    <hyperlink r:id="rId1" ref="B2"/>
  </hyperlinks>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4.13"/>
    <col customWidth="1" min="2" max="8" width="9.25"/>
  </cols>
  <sheetData>
    <row r="2">
      <c r="A2" s="5" t="s">
        <v>31</v>
      </c>
      <c r="B2" s="10" t="s">
        <v>32</v>
      </c>
    </row>
    <row r="3">
      <c r="A3" s="2"/>
      <c r="B3" s="1">
        <v>2024.0</v>
      </c>
      <c r="C3" s="1">
        <v>2023.0</v>
      </c>
      <c r="D3" s="2">
        <f t="shared" ref="D3:M3" si="1">C3-1</f>
        <v>2022</v>
      </c>
      <c r="E3" s="2">
        <f t="shared" si="1"/>
        <v>2021</v>
      </c>
      <c r="F3" s="2">
        <f t="shared" si="1"/>
        <v>2020</v>
      </c>
      <c r="G3" s="2">
        <f t="shared" si="1"/>
        <v>2019</v>
      </c>
      <c r="H3" s="2">
        <f t="shared" si="1"/>
        <v>2018</v>
      </c>
      <c r="I3" s="2">
        <f t="shared" si="1"/>
        <v>2017</v>
      </c>
      <c r="J3" s="2">
        <f t="shared" si="1"/>
        <v>2016</v>
      </c>
      <c r="K3" s="2">
        <f t="shared" si="1"/>
        <v>2015</v>
      </c>
      <c r="L3" s="2">
        <f t="shared" si="1"/>
        <v>2014</v>
      </c>
      <c r="M3" s="2">
        <f t="shared" si="1"/>
        <v>2013</v>
      </c>
      <c r="N3" s="1">
        <v>2012.0</v>
      </c>
      <c r="O3" s="2"/>
      <c r="P3" s="2"/>
      <c r="Q3" s="2"/>
      <c r="R3" s="2"/>
      <c r="S3" s="2"/>
      <c r="T3" s="2"/>
      <c r="U3" s="2"/>
      <c r="V3" s="2"/>
      <c r="W3" s="2"/>
      <c r="X3" s="2"/>
      <c r="Y3" s="2"/>
      <c r="Z3" s="2"/>
    </row>
    <row r="4">
      <c r="A4" s="7" t="s">
        <v>7</v>
      </c>
      <c r="B4" s="7">
        <v>3052.0</v>
      </c>
      <c r="C4" s="7">
        <v>2785.0</v>
      </c>
      <c r="D4" s="7">
        <v>1521.0</v>
      </c>
      <c r="E4" s="7">
        <v>1361.0</v>
      </c>
      <c r="F4" s="7">
        <v>1385.0</v>
      </c>
      <c r="G4" s="7">
        <v>1446.0</v>
      </c>
      <c r="H4" s="7">
        <v>1334.0</v>
      </c>
      <c r="I4" s="7">
        <v>1780.0</v>
      </c>
      <c r="J4" s="7">
        <v>1972.0</v>
      </c>
      <c r="K4" s="7">
        <v>2381.0</v>
      </c>
      <c r="L4" s="7">
        <v>2902.0</v>
      </c>
      <c r="M4" s="7">
        <v>5520.0</v>
      </c>
      <c r="N4" s="7">
        <v>6230.0</v>
      </c>
    </row>
    <row r="5">
      <c r="A5" s="7" t="s">
        <v>8</v>
      </c>
      <c r="B5" s="7">
        <v>-696.0</v>
      </c>
      <c r="C5" s="7">
        <v>-522.0</v>
      </c>
      <c r="D5" s="7">
        <v>-152.0</v>
      </c>
      <c r="E5" s="7">
        <v>-149.0</v>
      </c>
      <c r="F5" s="7">
        <v>-206.0</v>
      </c>
      <c r="G5" s="7">
        <v>-256.0</v>
      </c>
      <c r="H5" s="7">
        <v>-221.0</v>
      </c>
      <c r="I5" s="7">
        <v>-248.0</v>
      </c>
      <c r="J5" s="7">
        <v>-324.0</v>
      </c>
      <c r="K5" s="7">
        <v>-616.0</v>
      </c>
      <c r="L5" s="7">
        <v>-904.0</v>
      </c>
      <c r="M5" s="7">
        <v>-2363.0</v>
      </c>
      <c r="N5" s="7">
        <v>-2865.0</v>
      </c>
    </row>
    <row r="6">
      <c r="A6" s="1" t="s">
        <v>9</v>
      </c>
      <c r="B6" s="2">
        <f t="shared" ref="B6:C6" si="2">B4+B5</f>
        <v>2356</v>
      </c>
      <c r="C6" s="2">
        <f t="shared" si="2"/>
        <v>2263</v>
      </c>
      <c r="D6" s="1">
        <v>1353.0</v>
      </c>
      <c r="E6" s="2">
        <f t="shared" ref="E6:M6" si="3">E4+E5</f>
        <v>1212</v>
      </c>
      <c r="F6" s="2">
        <f t="shared" si="3"/>
        <v>1179</v>
      </c>
      <c r="G6" s="2">
        <f t="shared" si="3"/>
        <v>1190</v>
      </c>
      <c r="H6" s="2">
        <f t="shared" si="3"/>
        <v>1113</v>
      </c>
      <c r="I6" s="2">
        <f t="shared" si="3"/>
        <v>1532</v>
      </c>
      <c r="J6" s="2">
        <f t="shared" si="3"/>
        <v>1648</v>
      </c>
      <c r="K6" s="2">
        <f t="shared" si="3"/>
        <v>1765</v>
      </c>
      <c r="L6" s="2">
        <f t="shared" si="3"/>
        <v>1998</v>
      </c>
      <c r="M6" s="2">
        <f t="shared" si="3"/>
        <v>3157</v>
      </c>
      <c r="N6" s="7">
        <v>3365.0</v>
      </c>
    </row>
    <row r="7">
      <c r="A7" s="7" t="s">
        <v>10</v>
      </c>
      <c r="B7" s="8">
        <f t="shared" ref="B7:N7" si="4">B4/(B5*-1)</f>
        <v>4.385057471</v>
      </c>
      <c r="C7" s="8">
        <f t="shared" si="4"/>
        <v>5.335249042</v>
      </c>
      <c r="D7" s="8">
        <f t="shared" si="4"/>
        <v>10.00657895</v>
      </c>
      <c r="E7" s="8">
        <f t="shared" si="4"/>
        <v>9.134228188</v>
      </c>
      <c r="F7" s="8">
        <f t="shared" si="4"/>
        <v>6.723300971</v>
      </c>
      <c r="G7" s="8">
        <f t="shared" si="4"/>
        <v>5.6484375</v>
      </c>
      <c r="H7" s="8">
        <f t="shared" si="4"/>
        <v>6.036199095</v>
      </c>
      <c r="I7" s="8">
        <f t="shared" si="4"/>
        <v>7.177419355</v>
      </c>
      <c r="J7" s="8">
        <f t="shared" si="4"/>
        <v>6.086419753</v>
      </c>
      <c r="K7" s="8">
        <f t="shared" si="4"/>
        <v>3.86525974</v>
      </c>
      <c r="L7" s="8">
        <f t="shared" si="4"/>
        <v>3.210176991</v>
      </c>
      <c r="M7" s="8">
        <f t="shared" si="4"/>
        <v>2.336013542</v>
      </c>
      <c r="N7" s="8">
        <f t="shared" si="4"/>
        <v>2.17452007</v>
      </c>
    </row>
    <row r="8">
      <c r="A8" s="7" t="s">
        <v>11</v>
      </c>
      <c r="B8" s="7">
        <v>511.0</v>
      </c>
      <c r="C8" s="7">
        <v>462.0</v>
      </c>
      <c r="D8" s="7">
        <v>464.0</v>
      </c>
      <c r="E8" s="7">
        <v>421.0</v>
      </c>
      <c r="F8" s="7">
        <v>367.0</v>
      </c>
      <c r="G8" s="7">
        <v>356.0</v>
      </c>
      <c r="H8" s="7">
        <v>333.0</v>
      </c>
      <c r="I8" s="7">
        <v>302.0</v>
      </c>
      <c r="J8" s="7">
        <v>270.0</v>
      </c>
      <c r="K8" s="7">
        <v>296.0</v>
      </c>
      <c r="L8" s="7">
        <v>372.0</v>
      </c>
      <c r="M8" s="7">
        <v>793.0</v>
      </c>
      <c r="N8" s="7">
        <v>776.0</v>
      </c>
    </row>
    <row r="9">
      <c r="A9" s="7" t="s">
        <v>12</v>
      </c>
      <c r="B9" s="7">
        <v>-84.0</v>
      </c>
      <c r="C9" s="7">
        <v>-80.0</v>
      </c>
      <c r="D9" s="7">
        <v>-117.0</v>
      </c>
      <c r="E9" s="7">
        <v>-134.0</v>
      </c>
      <c r="F9" s="7">
        <v>-107.0</v>
      </c>
      <c r="G9" s="7">
        <v>-100.0</v>
      </c>
      <c r="H9" s="7">
        <v>-92.0</v>
      </c>
      <c r="I9" s="7">
        <v>-69.0</v>
      </c>
      <c r="J9" s="7">
        <v>-93.0</v>
      </c>
      <c r="K9" s="7">
        <v>-252.0</v>
      </c>
      <c r="L9" s="7">
        <v>-233.0</v>
      </c>
      <c r="M9" s="7">
        <v>-264.0</v>
      </c>
      <c r="N9" s="7">
        <v>-281.0</v>
      </c>
    </row>
    <row r="10">
      <c r="A10" s="1" t="s">
        <v>13</v>
      </c>
      <c r="B10" s="7">
        <v>427.0</v>
      </c>
      <c r="C10" s="7">
        <v>382.0</v>
      </c>
      <c r="D10" s="7">
        <v>347.0</v>
      </c>
      <c r="E10" s="7">
        <v>287.0</v>
      </c>
      <c r="F10" s="7">
        <v>260.0</v>
      </c>
      <c r="G10" s="7">
        <v>256.0</v>
      </c>
      <c r="H10" s="7">
        <v>241.0</v>
      </c>
      <c r="I10" s="7">
        <v>233.0</v>
      </c>
      <c r="J10" s="7">
        <v>177.0</v>
      </c>
      <c r="K10" s="7">
        <v>44.0</v>
      </c>
      <c r="L10" s="7">
        <v>139.0</v>
      </c>
      <c r="M10" s="7">
        <v>529.0</v>
      </c>
      <c r="N10" s="7">
        <v>495.0</v>
      </c>
    </row>
    <row r="11">
      <c r="A11" s="7" t="s">
        <v>14</v>
      </c>
      <c r="B11" s="8">
        <f t="shared" ref="B11:N11" si="5">B8/(B9*-1)</f>
        <v>6.083333333</v>
      </c>
      <c r="C11" s="8">
        <f t="shared" si="5"/>
        <v>5.775</v>
      </c>
      <c r="D11" s="8">
        <f t="shared" si="5"/>
        <v>3.965811966</v>
      </c>
      <c r="E11" s="8">
        <f t="shared" si="5"/>
        <v>3.141791045</v>
      </c>
      <c r="F11" s="8">
        <f t="shared" si="5"/>
        <v>3.429906542</v>
      </c>
      <c r="G11" s="8">
        <f t="shared" si="5"/>
        <v>3.56</v>
      </c>
      <c r="H11" s="8">
        <f t="shared" si="5"/>
        <v>3.619565217</v>
      </c>
      <c r="I11" s="8">
        <f t="shared" si="5"/>
        <v>4.376811594</v>
      </c>
      <c r="J11" s="8">
        <f t="shared" si="5"/>
        <v>2.903225806</v>
      </c>
      <c r="K11" s="8">
        <f t="shared" si="5"/>
        <v>1.174603175</v>
      </c>
      <c r="L11" s="8">
        <f t="shared" si="5"/>
        <v>1.596566524</v>
      </c>
      <c r="M11" s="8">
        <f t="shared" si="5"/>
        <v>3.003787879</v>
      </c>
      <c r="N11" s="8">
        <f t="shared" si="5"/>
        <v>2.761565836</v>
      </c>
    </row>
    <row r="12">
      <c r="A12" s="1" t="s">
        <v>29</v>
      </c>
      <c r="B12" s="9">
        <f t="shared" ref="B12:N12" si="6">B8/(B8+B4)</f>
        <v>0.1434184676</v>
      </c>
      <c r="C12" s="9">
        <f t="shared" si="6"/>
        <v>0.1422851863</v>
      </c>
      <c r="D12" s="9">
        <f t="shared" si="6"/>
        <v>0.2337531486</v>
      </c>
      <c r="E12" s="9">
        <f t="shared" si="6"/>
        <v>0.2362514029</v>
      </c>
      <c r="F12" s="9">
        <f t="shared" si="6"/>
        <v>0.2094748858</v>
      </c>
      <c r="G12" s="9">
        <f t="shared" si="6"/>
        <v>0.1975582686</v>
      </c>
      <c r="H12" s="9">
        <f t="shared" si="6"/>
        <v>0.199760048</v>
      </c>
      <c r="I12" s="9">
        <f t="shared" si="6"/>
        <v>0.1450528338</v>
      </c>
      <c r="J12" s="9">
        <f t="shared" si="6"/>
        <v>0.1204281891</v>
      </c>
      <c r="K12" s="9">
        <f t="shared" si="6"/>
        <v>0.1105715353</v>
      </c>
      <c r="L12" s="9">
        <f t="shared" si="6"/>
        <v>0.1136224801</v>
      </c>
      <c r="M12" s="9">
        <f t="shared" si="6"/>
        <v>0.1256138128</v>
      </c>
      <c r="N12" s="9">
        <f t="shared" si="6"/>
        <v>0.1107622038</v>
      </c>
      <c r="O12" s="2"/>
      <c r="P12" s="2"/>
      <c r="Q12" s="2"/>
      <c r="R12" s="2"/>
      <c r="S12" s="2"/>
      <c r="T12" s="2"/>
      <c r="U12" s="2"/>
      <c r="V12" s="2"/>
      <c r="W12" s="2"/>
      <c r="X12" s="2"/>
      <c r="Y12" s="2"/>
      <c r="Z12" s="2"/>
    </row>
    <row r="13">
      <c r="A13" s="1" t="s">
        <v>16</v>
      </c>
      <c r="B13" s="1">
        <v>2885.0</v>
      </c>
      <c r="C13" s="1">
        <v>2760.0</v>
      </c>
      <c r="D13" s="1">
        <v>2355.0</v>
      </c>
      <c r="E13" s="1">
        <v>1903.0</v>
      </c>
      <c r="F13" s="1">
        <v>2537.0</v>
      </c>
      <c r="G13" s="1">
        <v>1676.0</v>
      </c>
      <c r="H13" s="1">
        <v>1283.0</v>
      </c>
      <c r="I13" s="1">
        <v>1594.0</v>
      </c>
      <c r="J13" s="1">
        <v>1832.0</v>
      </c>
      <c r="K13" s="1">
        <v>1780.0</v>
      </c>
      <c r="L13" s="1">
        <v>2064.0</v>
      </c>
      <c r="M13" s="1">
        <v>3771.0</v>
      </c>
      <c r="N13" s="1">
        <v>3365.0</v>
      </c>
    </row>
    <row r="14">
      <c r="A14" s="7" t="s">
        <v>17</v>
      </c>
      <c r="B14" s="3">
        <f t="shared" ref="B14:N14" si="7">B13-B15</f>
        <v>1368</v>
      </c>
      <c r="C14" s="3">
        <f t="shared" si="7"/>
        <v>1281</v>
      </c>
      <c r="D14" s="3">
        <f t="shared" si="7"/>
        <v>1200</v>
      </c>
      <c r="E14" s="3">
        <f t="shared" si="7"/>
        <v>1104</v>
      </c>
      <c r="F14" s="3">
        <f t="shared" si="7"/>
        <v>2123</v>
      </c>
      <c r="G14" s="3">
        <f t="shared" si="7"/>
        <v>1419</v>
      </c>
      <c r="H14" s="3">
        <f t="shared" si="7"/>
        <v>1270</v>
      </c>
      <c r="I14" s="3">
        <f t="shared" si="7"/>
        <v>1725</v>
      </c>
      <c r="J14" s="3">
        <f t="shared" si="7"/>
        <v>1789</v>
      </c>
      <c r="K14" s="3">
        <f t="shared" si="7"/>
        <v>5388</v>
      </c>
      <c r="L14" s="3">
        <f t="shared" si="7"/>
        <v>3879</v>
      </c>
      <c r="M14" s="3">
        <f t="shared" si="7"/>
        <v>3968</v>
      </c>
      <c r="N14" s="3">
        <f t="shared" si="7"/>
        <v>5338</v>
      </c>
    </row>
    <row r="15">
      <c r="A15" s="1" t="s">
        <v>18</v>
      </c>
      <c r="B15" s="1">
        <v>1517.0</v>
      </c>
      <c r="C15" s="1">
        <v>1479.0</v>
      </c>
      <c r="D15" s="1">
        <v>1155.0</v>
      </c>
      <c r="E15" s="1">
        <v>799.0</v>
      </c>
      <c r="F15" s="1">
        <v>414.0</v>
      </c>
      <c r="G15" s="1">
        <v>257.0</v>
      </c>
      <c r="H15" s="1">
        <v>13.0</v>
      </c>
      <c r="I15" s="1">
        <v>-131.0</v>
      </c>
      <c r="J15" s="1">
        <v>43.0</v>
      </c>
      <c r="K15" s="1">
        <v>-3608.0</v>
      </c>
      <c r="L15" s="1">
        <v>-1815.0</v>
      </c>
      <c r="M15" s="1">
        <v>-197.0</v>
      </c>
      <c r="N15" s="7">
        <v>-1973.0</v>
      </c>
    </row>
    <row r="16">
      <c r="A16" s="7" t="s">
        <v>19</v>
      </c>
      <c r="B16" s="7">
        <v>-356.0</v>
      </c>
      <c r="C16" s="7">
        <v>-370.0</v>
      </c>
      <c r="D16" s="7">
        <v>-263.0</v>
      </c>
      <c r="E16" s="7">
        <v>-15.0</v>
      </c>
      <c r="F16" s="7">
        <v>-13.0</v>
      </c>
      <c r="G16" s="7">
        <v>-14.0</v>
      </c>
      <c r="H16" s="7">
        <v>-26.0</v>
      </c>
      <c r="I16" s="7">
        <v>-27.0</v>
      </c>
      <c r="J16" s="7">
        <v>-19.0</v>
      </c>
      <c r="K16" s="7">
        <v>1000.0</v>
      </c>
      <c r="L16" s="7">
        <v>1606.0</v>
      </c>
      <c r="M16" s="7">
        <v>986.0</v>
      </c>
      <c r="N16" s="7">
        <v>-158.0</v>
      </c>
    </row>
    <row r="17">
      <c r="A17" s="1" t="s">
        <v>20</v>
      </c>
      <c r="B17" s="1">
        <v>1161.0</v>
      </c>
      <c r="C17" s="1">
        <v>1109.0</v>
      </c>
      <c r="D17" s="1">
        <v>892.0</v>
      </c>
      <c r="E17" s="1">
        <v>784.0</v>
      </c>
      <c r="F17" s="1">
        <v>401.0</v>
      </c>
      <c r="G17" s="1">
        <v>243.0</v>
      </c>
      <c r="H17" s="1">
        <v>-13.0</v>
      </c>
      <c r="I17" s="1">
        <v>-158.0</v>
      </c>
      <c r="J17" s="1">
        <v>24.0</v>
      </c>
      <c r="K17" s="1">
        <v>-2608.0</v>
      </c>
      <c r="L17" s="7">
        <v>-209.0</v>
      </c>
      <c r="M17" s="7">
        <v>807.0</v>
      </c>
      <c r="N17" s="7">
        <v>-2131.0</v>
      </c>
    </row>
    <row r="18">
      <c r="A18" s="7" t="s">
        <v>21</v>
      </c>
      <c r="B18" s="8">
        <f t="shared" ref="B18:N18" si="8">B17/B13</f>
        <v>0.4024263432</v>
      </c>
      <c r="C18" s="8">
        <f t="shared" si="8"/>
        <v>0.4018115942</v>
      </c>
      <c r="D18" s="8">
        <f t="shared" si="8"/>
        <v>0.3787685775</v>
      </c>
      <c r="E18" s="8">
        <f t="shared" si="8"/>
        <v>0.4119810825</v>
      </c>
      <c r="F18" s="8">
        <f t="shared" si="8"/>
        <v>0.1580607016</v>
      </c>
      <c r="G18" s="8">
        <f t="shared" si="8"/>
        <v>0.1449880668</v>
      </c>
      <c r="H18" s="8">
        <f t="shared" si="8"/>
        <v>-0.01013250195</v>
      </c>
      <c r="I18" s="8">
        <f t="shared" si="8"/>
        <v>-0.0991217064</v>
      </c>
      <c r="J18" s="8">
        <f t="shared" si="8"/>
        <v>0.01310043668</v>
      </c>
      <c r="K18" s="8">
        <f t="shared" si="8"/>
        <v>-1.465168539</v>
      </c>
      <c r="L18" s="8">
        <f t="shared" si="8"/>
        <v>-0.1012596899</v>
      </c>
      <c r="M18" s="8">
        <f t="shared" si="8"/>
        <v>0.2140015911</v>
      </c>
      <c r="N18" s="8">
        <f t="shared" si="8"/>
        <v>-0.6332838039</v>
      </c>
    </row>
    <row r="19">
      <c r="A19" s="7" t="s">
        <v>22</v>
      </c>
      <c r="B19" s="8">
        <f t="shared" ref="B19:N19" si="9">B16/B15</f>
        <v>-0.2346736981</v>
      </c>
      <c r="C19" s="8">
        <f t="shared" si="9"/>
        <v>-0.2501690331</v>
      </c>
      <c r="D19" s="8">
        <f t="shared" si="9"/>
        <v>-0.2277056277</v>
      </c>
      <c r="E19" s="8">
        <f t="shared" si="9"/>
        <v>-0.01877346683</v>
      </c>
      <c r="F19" s="8">
        <f t="shared" si="9"/>
        <v>-0.03140096618</v>
      </c>
      <c r="G19" s="8">
        <f t="shared" si="9"/>
        <v>-0.05447470817</v>
      </c>
      <c r="H19" s="8">
        <f t="shared" si="9"/>
        <v>-2</v>
      </c>
      <c r="I19" s="8">
        <f t="shared" si="9"/>
        <v>0.2061068702</v>
      </c>
      <c r="J19" s="8">
        <f t="shared" si="9"/>
        <v>-0.4418604651</v>
      </c>
      <c r="K19" s="8">
        <f t="shared" si="9"/>
        <v>-0.2771618625</v>
      </c>
      <c r="L19" s="8">
        <f t="shared" si="9"/>
        <v>-0.8848484848</v>
      </c>
      <c r="M19" s="8">
        <f t="shared" si="9"/>
        <v>-5.005076142</v>
      </c>
      <c r="N19" s="8">
        <f t="shared" si="9"/>
        <v>0.08008109478</v>
      </c>
    </row>
    <row r="20">
      <c r="A20" s="1" t="s">
        <v>33</v>
      </c>
      <c r="B20" s="3">
        <f t="shared" ref="B20:M20" si="10">B17+C20</f>
        <v>302</v>
      </c>
      <c r="C20" s="3">
        <f t="shared" si="10"/>
        <v>-859</v>
      </c>
      <c r="D20" s="3">
        <f t="shared" si="10"/>
        <v>-1968</v>
      </c>
      <c r="E20" s="3">
        <f t="shared" si="10"/>
        <v>-2860</v>
      </c>
      <c r="F20" s="3">
        <f t="shared" si="10"/>
        <v>-3644</v>
      </c>
      <c r="G20" s="3">
        <f t="shared" si="10"/>
        <v>-4045</v>
      </c>
      <c r="H20" s="3">
        <f t="shared" si="10"/>
        <v>-4288</v>
      </c>
      <c r="I20" s="3">
        <f t="shared" si="10"/>
        <v>-4275</v>
      </c>
      <c r="J20" s="3">
        <f t="shared" si="10"/>
        <v>-4117</v>
      </c>
      <c r="K20" s="3">
        <f t="shared" si="10"/>
        <v>-4141</v>
      </c>
      <c r="L20" s="3">
        <f t="shared" si="10"/>
        <v>-1533</v>
      </c>
      <c r="M20" s="3">
        <f t="shared" si="10"/>
        <v>-1324</v>
      </c>
      <c r="N20" s="3">
        <f>N17</f>
        <v>-2131</v>
      </c>
    </row>
  </sheetData>
  <hyperlinks>
    <hyperlink r:id="rId1" ref="B2"/>
  </hyperlinks>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24.13"/>
    <col customWidth="1" min="2" max="8" width="9.25"/>
  </cols>
  <sheetData>
    <row r="2">
      <c r="A2" s="5" t="s">
        <v>4</v>
      </c>
      <c r="B2" s="6" t="s">
        <v>34</v>
      </c>
    </row>
    <row r="3">
      <c r="A3" s="2"/>
      <c r="B3" s="1">
        <v>2024.0</v>
      </c>
      <c r="C3" s="1">
        <v>2023.0</v>
      </c>
      <c r="D3" s="2">
        <f t="shared" ref="D3:M3" si="1">C3-1</f>
        <v>2022</v>
      </c>
      <c r="E3" s="2">
        <f t="shared" si="1"/>
        <v>2021</v>
      </c>
      <c r="F3" s="2">
        <f t="shared" si="1"/>
        <v>2020</v>
      </c>
      <c r="G3" s="2">
        <f t="shared" si="1"/>
        <v>2019</v>
      </c>
      <c r="H3" s="2">
        <f t="shared" si="1"/>
        <v>2018</v>
      </c>
      <c r="I3" s="2">
        <f t="shared" si="1"/>
        <v>2017</v>
      </c>
      <c r="J3" s="2">
        <f t="shared" si="1"/>
        <v>2016</v>
      </c>
      <c r="K3" s="2">
        <f t="shared" si="1"/>
        <v>2015</v>
      </c>
      <c r="L3" s="2">
        <f t="shared" si="1"/>
        <v>2014</v>
      </c>
      <c r="M3" s="2">
        <f t="shared" si="1"/>
        <v>2013</v>
      </c>
      <c r="N3" s="2"/>
      <c r="O3" s="2"/>
      <c r="P3" s="2"/>
      <c r="Q3" s="2"/>
      <c r="R3" s="2"/>
      <c r="S3" s="2"/>
      <c r="T3" s="2"/>
      <c r="U3" s="2"/>
      <c r="V3" s="2"/>
      <c r="W3" s="2"/>
      <c r="X3" s="2"/>
      <c r="Y3" s="2"/>
      <c r="Z3" s="2"/>
    </row>
    <row r="4">
      <c r="A4" s="7" t="s">
        <v>7</v>
      </c>
      <c r="B4" s="7">
        <v>5097.0</v>
      </c>
      <c r="C4" s="7">
        <v>4454.0</v>
      </c>
      <c r="D4" s="7">
        <v>2227.0</v>
      </c>
      <c r="E4" s="7">
        <v>1833.0</v>
      </c>
      <c r="F4" s="7">
        <v>1454.0</v>
      </c>
    </row>
    <row r="5">
      <c r="A5" s="7" t="s">
        <v>8</v>
      </c>
      <c r="B5" s="7">
        <v>-2593.0</v>
      </c>
      <c r="C5" s="7">
        <v>-2280.0</v>
      </c>
      <c r="D5" s="7">
        <v>-746.0</v>
      </c>
      <c r="E5" s="7">
        <v>-521.0</v>
      </c>
      <c r="F5" s="7">
        <v>-447.0</v>
      </c>
    </row>
    <row r="6">
      <c r="A6" s="1" t="s">
        <v>9</v>
      </c>
      <c r="B6" s="1">
        <v>2504.0</v>
      </c>
      <c r="C6" s="1">
        <v>2174.0</v>
      </c>
      <c r="D6" s="1">
        <v>1481.0</v>
      </c>
      <c r="E6" s="1">
        <v>1312.0</v>
      </c>
      <c r="F6" s="1">
        <v>1007.0</v>
      </c>
      <c r="G6" s="2"/>
      <c r="H6" s="2"/>
      <c r="I6" s="2"/>
      <c r="J6" s="2"/>
      <c r="K6" s="2"/>
      <c r="L6" s="2"/>
      <c r="M6" s="2"/>
    </row>
    <row r="7">
      <c r="A7" s="7" t="s">
        <v>10</v>
      </c>
      <c r="B7" s="8">
        <f t="shared" ref="B7:F7" si="2">B4/(B5*-1)</f>
        <v>1.965676822</v>
      </c>
      <c r="C7" s="8">
        <f t="shared" si="2"/>
        <v>1.953508772</v>
      </c>
      <c r="D7" s="8">
        <f t="shared" si="2"/>
        <v>2.985254692</v>
      </c>
      <c r="E7" s="8">
        <f t="shared" si="2"/>
        <v>3.518234165</v>
      </c>
      <c r="F7" s="8">
        <f t="shared" si="2"/>
        <v>3.252796421</v>
      </c>
      <c r="G7" s="8"/>
      <c r="H7" s="8"/>
      <c r="I7" s="8"/>
      <c r="J7" s="8"/>
      <c r="K7" s="8"/>
      <c r="L7" s="8"/>
      <c r="M7" s="8"/>
      <c r="N7" s="8"/>
    </row>
    <row r="8">
      <c r="A8" s="7" t="s">
        <v>11</v>
      </c>
      <c r="B8" s="7">
        <v>705.0</v>
      </c>
      <c r="C8" s="7">
        <v>570.0</v>
      </c>
      <c r="D8" s="7">
        <v>554.0</v>
      </c>
      <c r="E8" s="7">
        <v>495.0</v>
      </c>
      <c r="F8" s="7">
        <v>331.0</v>
      </c>
    </row>
    <row r="9">
      <c r="A9" s="7" t="s">
        <v>12</v>
      </c>
      <c r="B9" s="7">
        <v>-144.0</v>
      </c>
      <c r="C9" s="7">
        <v>-123.0</v>
      </c>
      <c r="D9" s="7">
        <v>-127.0</v>
      </c>
      <c r="E9" s="7">
        <v>-137.0</v>
      </c>
      <c r="F9" s="7">
        <v>-91.0</v>
      </c>
    </row>
    <row r="10">
      <c r="A10" s="1" t="s">
        <v>13</v>
      </c>
      <c r="B10" s="7">
        <v>561.0</v>
      </c>
      <c r="C10" s="7">
        <v>447.0</v>
      </c>
      <c r="D10" s="7">
        <v>427.0</v>
      </c>
      <c r="E10" s="7">
        <v>358.0</v>
      </c>
      <c r="F10" s="7">
        <v>240.0</v>
      </c>
    </row>
    <row r="11">
      <c r="A11" s="7" t="s">
        <v>14</v>
      </c>
      <c r="B11" s="8">
        <f t="shared" ref="B11:F11" si="3">B8/(B9*-1)</f>
        <v>4.895833333</v>
      </c>
      <c r="C11" s="8">
        <f t="shared" si="3"/>
        <v>4.634146341</v>
      </c>
      <c r="D11" s="8">
        <f t="shared" si="3"/>
        <v>4.362204724</v>
      </c>
      <c r="E11" s="8">
        <f t="shared" si="3"/>
        <v>3.613138686</v>
      </c>
      <c r="F11" s="8">
        <f t="shared" si="3"/>
        <v>3.637362637</v>
      </c>
      <c r="G11" s="8"/>
      <c r="H11" s="8"/>
      <c r="I11" s="8"/>
      <c r="J11" s="8"/>
      <c r="K11" s="8"/>
      <c r="L11" s="8"/>
      <c r="M11" s="8"/>
    </row>
    <row r="12">
      <c r="A12" s="1" t="s">
        <v>29</v>
      </c>
      <c r="B12" s="9">
        <f t="shared" ref="B12:F12" si="4">B8/(B8+B4)</f>
        <v>0.1215098242</v>
      </c>
      <c r="C12" s="9">
        <f t="shared" si="4"/>
        <v>0.113455414</v>
      </c>
      <c r="D12" s="9">
        <f t="shared" si="4"/>
        <v>0.1992089177</v>
      </c>
      <c r="E12" s="9">
        <f t="shared" si="4"/>
        <v>0.212628866</v>
      </c>
      <c r="F12" s="9">
        <f t="shared" si="4"/>
        <v>0.1854341737</v>
      </c>
      <c r="G12" s="9"/>
      <c r="H12" s="9"/>
      <c r="I12" s="9"/>
      <c r="J12" s="9"/>
      <c r="K12" s="9"/>
      <c r="L12" s="9"/>
      <c r="M12" s="9"/>
      <c r="N12" s="2"/>
      <c r="O12" s="2"/>
      <c r="P12" s="2"/>
      <c r="Q12" s="2"/>
      <c r="R12" s="2"/>
      <c r="S12" s="2"/>
      <c r="T12" s="2"/>
      <c r="U12" s="2"/>
      <c r="V12" s="2"/>
      <c r="W12" s="2"/>
      <c r="X12" s="2"/>
      <c r="Y12" s="2"/>
      <c r="Z12" s="2"/>
    </row>
    <row r="13">
      <c r="A13" s="1" t="s">
        <v>16</v>
      </c>
      <c r="B13" s="1">
        <v>3339.0</v>
      </c>
      <c r="C13" s="1">
        <v>2914.0</v>
      </c>
      <c r="D13" s="1">
        <v>3041.0</v>
      </c>
      <c r="E13" s="1">
        <v>1885.0</v>
      </c>
      <c r="F13" s="1">
        <v>1983.0</v>
      </c>
      <c r="G13" s="1"/>
      <c r="H13" s="1"/>
      <c r="I13" s="1"/>
      <c r="J13" s="1"/>
      <c r="K13" s="1"/>
      <c r="L13" s="1"/>
      <c r="M13" s="1"/>
      <c r="N13" s="2"/>
    </row>
    <row r="14">
      <c r="A14" s="7" t="s">
        <v>17</v>
      </c>
      <c r="B14" s="3">
        <f t="shared" ref="B14:F14" si="5">B13-B15</f>
        <v>1461</v>
      </c>
      <c r="C14" s="3">
        <f t="shared" si="5"/>
        <v>1364</v>
      </c>
      <c r="D14" s="3">
        <f t="shared" si="5"/>
        <v>1284</v>
      </c>
      <c r="E14" s="3">
        <f t="shared" si="5"/>
        <v>1332</v>
      </c>
      <c r="F14" s="3">
        <f t="shared" si="5"/>
        <v>1412</v>
      </c>
    </row>
    <row r="15">
      <c r="A15" s="1" t="s">
        <v>18</v>
      </c>
      <c r="B15" s="1">
        <v>1878.0</v>
      </c>
      <c r="C15" s="1">
        <v>1550.0</v>
      </c>
      <c r="D15" s="1">
        <v>1757.0</v>
      </c>
      <c r="E15" s="1">
        <v>553.0</v>
      </c>
      <c r="F15" s="1">
        <v>571.0</v>
      </c>
      <c r="G15" s="1"/>
      <c r="H15" s="1"/>
      <c r="I15" s="1"/>
      <c r="J15" s="1"/>
      <c r="K15" s="1"/>
      <c r="L15" s="1"/>
      <c r="M15" s="1"/>
    </row>
    <row r="16">
      <c r="A16" s="7" t="s">
        <v>19</v>
      </c>
      <c r="B16" s="7">
        <v>-357.0</v>
      </c>
      <c r="C16" s="7">
        <v>-261.0</v>
      </c>
      <c r="D16" s="7">
        <v>-406.0</v>
      </c>
      <c r="E16" s="7">
        <v>-156.0</v>
      </c>
      <c r="F16" s="7">
        <v>-326.0</v>
      </c>
    </row>
    <row r="17">
      <c r="A17" s="1" t="s">
        <v>20</v>
      </c>
      <c r="B17" s="1">
        <v>1514.0</v>
      </c>
      <c r="C17" s="1">
        <v>1136.0</v>
      </c>
      <c r="D17" s="1">
        <v>1353.0</v>
      </c>
      <c r="E17" s="1">
        <v>397.0</v>
      </c>
      <c r="F17" s="1">
        <v>245.0</v>
      </c>
      <c r="G17" s="1"/>
      <c r="H17" s="1"/>
      <c r="I17" s="1"/>
      <c r="J17" s="1"/>
      <c r="K17" s="1"/>
    </row>
    <row r="18">
      <c r="A18" s="7" t="s">
        <v>21</v>
      </c>
      <c r="B18" s="8">
        <f t="shared" ref="B18:F18" si="6">B17/B13</f>
        <v>0.4534291704</v>
      </c>
      <c r="C18" s="8">
        <f t="shared" si="6"/>
        <v>0.3898421414</v>
      </c>
      <c r="D18" s="8">
        <f t="shared" si="6"/>
        <v>0.4449194344</v>
      </c>
      <c r="E18" s="8">
        <f t="shared" si="6"/>
        <v>0.2106100796</v>
      </c>
      <c r="F18" s="8">
        <f t="shared" si="6"/>
        <v>0.1235501765</v>
      </c>
      <c r="G18" s="8"/>
      <c r="H18" s="8"/>
      <c r="I18" s="8"/>
      <c r="J18" s="8"/>
      <c r="K18" s="8"/>
      <c r="L18" s="8"/>
      <c r="M18" s="8"/>
    </row>
    <row r="19">
      <c r="A19" s="7" t="s">
        <v>22</v>
      </c>
      <c r="B19" s="8">
        <f t="shared" ref="B19:F19" si="7">B16/B15</f>
        <v>-0.1900958466</v>
      </c>
      <c r="C19" s="8">
        <f t="shared" si="7"/>
        <v>-0.1683870968</v>
      </c>
      <c r="D19" s="8">
        <f t="shared" si="7"/>
        <v>-0.2310756972</v>
      </c>
      <c r="E19" s="8">
        <f t="shared" si="7"/>
        <v>-0.2820976492</v>
      </c>
      <c r="F19" s="8">
        <f t="shared" si="7"/>
        <v>-0.5709281961</v>
      </c>
      <c r="G19" s="8"/>
      <c r="H19" s="8"/>
      <c r="I19" s="8"/>
      <c r="J19" s="8"/>
      <c r="K19" s="8"/>
      <c r="L19" s="8"/>
      <c r="M19" s="8"/>
    </row>
    <row r="20">
      <c r="A20" s="1" t="s">
        <v>35</v>
      </c>
      <c r="B20" s="3">
        <f t="shared" ref="B20:E20" si="8">B17+C20</f>
        <v>4645</v>
      </c>
      <c r="C20" s="3">
        <f t="shared" si="8"/>
        <v>3131</v>
      </c>
      <c r="D20" s="3">
        <f t="shared" si="8"/>
        <v>1995</v>
      </c>
      <c r="E20" s="3">
        <f t="shared" si="8"/>
        <v>642</v>
      </c>
      <c r="F20" s="3">
        <f>F17</f>
        <v>245</v>
      </c>
    </row>
  </sheetData>
  <hyperlinks>
    <hyperlink r:id="rId1" ref="B2"/>
  </hyperlinks>
  <drawing r:id="rId2"/>
</worksheet>
</file>